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59A9E206-3D7A-4089-A8CF-951C59EB2BC1}" xr6:coauthVersionLast="47" xr6:coauthVersionMax="47" xr10:uidLastSave="{00000000-0000-0000-0000-000000000000}"/>
  <bookViews>
    <workbookView xWindow="-108" yWindow="-108" windowWidth="23256" windowHeight="12576" tabRatio="905" activeTab="3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externalReferences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_TAX">[1]InpActive!$F$2030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[2]Inputs!$F$31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6" l="1"/>
  <c r="G12" i="42" l="1"/>
  <c r="M41" i="38" l="1"/>
  <c r="G9" i="35" l="1"/>
  <c r="F9" i="35"/>
  <c r="E9" i="35"/>
  <c r="G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O11" i="42"/>
  <c r="N11" i="42"/>
  <c r="M11" i="42"/>
  <c r="L11" i="42"/>
  <c r="K11" i="42"/>
  <c r="J11" i="42"/>
  <c r="I11" i="42"/>
  <c r="G11" i="42"/>
  <c r="F11" i="42"/>
  <c r="E11" i="42"/>
  <c r="S10" i="42"/>
  <c r="R10" i="42"/>
  <c r="Q10" i="42"/>
  <c r="P10" i="42"/>
  <c r="O10" i="42"/>
  <c r="N10" i="42"/>
  <c r="M10" i="42"/>
  <c r="L10" i="42"/>
  <c r="K10" i="42"/>
  <c r="J10" i="42"/>
  <c r="J12" i="42" s="1"/>
  <c r="J16" i="42" s="1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L12" i="42"/>
  <c r="L16" i="42" s="1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H12" i="21"/>
  <c r="H11" i="42" s="1"/>
  <c r="H10" i="21"/>
  <c r="H10" i="42" s="1"/>
  <c r="P12" i="42" l="1"/>
  <c r="P16" i="42" s="1"/>
  <c r="P17" i="42" s="1"/>
  <c r="P23" i="42" s="1"/>
  <c r="M12" i="42"/>
  <c r="M16" i="42" s="1"/>
  <c r="J17" i="42"/>
  <c r="J23" i="42" s="1"/>
  <c r="N12" i="42"/>
  <c r="N16" i="42" s="1"/>
  <c r="N17" i="42" s="1"/>
  <c r="N23" i="42" s="1"/>
  <c r="R12" i="42"/>
  <c r="R16" i="42" s="1"/>
  <c r="R17" i="42" s="1"/>
  <c r="R23" i="42" s="1"/>
  <c r="L17" i="42"/>
  <c r="L23" i="42" s="1"/>
  <c r="M17" i="42"/>
  <c r="M23" i="42" s="1"/>
  <c r="Q12" i="42"/>
  <c r="Q16" i="42" s="1"/>
  <c r="K12" i="42"/>
  <c r="K16" i="42" s="1"/>
  <c r="O12" i="42"/>
  <c r="O16" i="42" s="1"/>
  <c r="O17" i="42" s="1"/>
  <c r="O23" i="42" s="1"/>
  <c r="S12" i="42"/>
  <c r="S16" i="42" s="1"/>
  <c r="H12" i="42" l="1"/>
  <c r="H16" i="42" s="1"/>
  <c r="S17" i="42"/>
  <c r="S23" i="42" s="1"/>
  <c r="K17" i="42"/>
  <c r="K23" i="42" s="1"/>
  <c r="Q17" i="42"/>
  <c r="Q23" i="42" s="1"/>
  <c r="H17" i="42"/>
  <c r="H23" i="42" s="1"/>
  <c r="A1" i="35" l="1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J37" i="10"/>
  <c r="J43" i="10"/>
  <c r="G52" i="10"/>
  <c r="F52" i="10"/>
  <c r="E52" i="10"/>
  <c r="E75" i="10"/>
  <c r="E6" i="21"/>
  <c r="E5" i="21"/>
  <c r="E4" i="21"/>
  <c r="E3" i="21"/>
  <c r="E2" i="21"/>
  <c r="H37" i="38"/>
  <c r="J6" i="21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K11" i="10"/>
  <c r="K6" i="42" s="1"/>
  <c r="J14" i="10"/>
  <c r="J15" i="10"/>
  <c r="J78" i="10" s="1"/>
  <c r="J21" i="10"/>
  <c r="L11" i="10"/>
  <c r="L6" i="42" s="1"/>
  <c r="K6" i="21"/>
  <c r="H18" i="21"/>
  <c r="H10" i="43" s="1"/>
  <c r="L6" i="21" l="1"/>
  <c r="J45" i="10"/>
  <c r="J52" i="10" s="1"/>
  <c r="K14" i="10"/>
  <c r="K15" i="10" s="1"/>
  <c r="K78" i="10" s="1"/>
  <c r="J79" i="10"/>
  <c r="J5" i="42" s="1"/>
  <c r="J22" i="10"/>
  <c r="J2" i="10" s="1"/>
  <c r="K17" i="43"/>
  <c r="L17" i="43"/>
  <c r="M17" i="43"/>
  <c r="M23" i="43" s="1"/>
  <c r="S17" i="43"/>
  <c r="J22" i="42"/>
  <c r="J48" i="10"/>
  <c r="J49" i="10" s="1"/>
  <c r="J22" i="43"/>
  <c r="J6" i="10"/>
  <c r="J6" i="43"/>
  <c r="K6" i="10"/>
  <c r="K6" i="43"/>
  <c r="L6" i="10"/>
  <c r="L6" i="43"/>
  <c r="M11" i="10"/>
  <c r="L14" i="10"/>
  <c r="L15" i="10" s="1"/>
  <c r="Q17" i="43"/>
  <c r="R17" i="43"/>
  <c r="R23" i="43" s="1"/>
  <c r="O17" i="43"/>
  <c r="O23" i="43" s="1"/>
  <c r="F39" i="10"/>
  <c r="F20" i="43"/>
  <c r="L23" i="43"/>
  <c r="Q23" i="43"/>
  <c r="K23" i="43"/>
  <c r="S23" i="43"/>
  <c r="J2" i="42"/>
  <c r="J2" i="21"/>
  <c r="P12" i="43"/>
  <c r="P16" i="43" s="1"/>
  <c r="P17" i="43" s="1"/>
  <c r="N12" i="43"/>
  <c r="N16" i="43" s="1"/>
  <c r="N17" i="43" s="1"/>
  <c r="J16" i="43"/>
  <c r="J17" i="43" s="1"/>
  <c r="J5" i="10" l="1"/>
  <c r="J2" i="43"/>
  <c r="K21" i="10"/>
  <c r="J5" i="43"/>
  <c r="J5" i="21"/>
  <c r="J23" i="10"/>
  <c r="J3" i="42" s="1"/>
  <c r="M6" i="43"/>
  <c r="M6" i="10"/>
  <c r="M6" i="21"/>
  <c r="M14" i="10"/>
  <c r="M15" i="10" s="1"/>
  <c r="M6" i="42"/>
  <c r="N11" i="10"/>
  <c r="J21" i="42"/>
  <c r="J21" i="43"/>
  <c r="L21" i="10"/>
  <c r="L78" i="10"/>
  <c r="J23" i="43"/>
  <c r="P23" i="43"/>
  <c r="H12" i="43"/>
  <c r="H16" i="43" s="1"/>
  <c r="J3" i="21" l="1"/>
  <c r="J77" i="10"/>
  <c r="J3" i="43"/>
  <c r="J29" i="10"/>
  <c r="J3" i="10"/>
  <c r="J40" i="10"/>
  <c r="K22" i="10"/>
  <c r="K2" i="43" s="1"/>
  <c r="N6" i="21"/>
  <c r="N6" i="10"/>
  <c r="N6" i="42"/>
  <c r="N6" i="43"/>
  <c r="N14" i="10"/>
  <c r="N15" i="10" s="1"/>
  <c r="O11" i="10"/>
  <c r="M78" i="10"/>
  <c r="M21" i="10"/>
  <c r="H17" i="43"/>
  <c r="H23" i="43" s="1"/>
  <c r="N23" i="43"/>
  <c r="J41" i="10"/>
  <c r="K23" i="10"/>
  <c r="K2" i="21"/>
  <c r="K2" i="42"/>
  <c r="K2" i="10"/>
  <c r="J30" i="10"/>
  <c r="J36" i="10" s="1"/>
  <c r="K37" i="10" s="1"/>
  <c r="K43" i="10" s="1"/>
  <c r="J31" i="10"/>
  <c r="O6" i="10" l="1"/>
  <c r="O14" i="10"/>
  <c r="O15" i="10" s="1"/>
  <c r="O6" i="42"/>
  <c r="P11" i="10"/>
  <c r="O6" i="43"/>
  <c r="O6" i="21"/>
  <c r="N78" i="10"/>
  <c r="N21" i="10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P6" i="42" l="1"/>
  <c r="Q11" i="10"/>
  <c r="P6" i="43"/>
  <c r="P14" i="10"/>
  <c r="P15" i="10" s="1"/>
  <c r="P6" i="21"/>
  <c r="P6" i="10"/>
  <c r="O78" i="10"/>
  <c r="O21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Q6" i="43" l="1"/>
  <c r="Q14" i="10"/>
  <c r="Q15" i="10" s="1"/>
  <c r="Q6" i="21"/>
  <c r="Q6" i="10"/>
  <c r="Q6" i="42"/>
  <c r="R11" i="10"/>
  <c r="P21" i="10"/>
  <c r="P78" i="10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R6" i="21" l="1"/>
  <c r="R6" i="42"/>
  <c r="R6" i="43"/>
  <c r="R14" i="10"/>
  <c r="R15" i="10" s="1"/>
  <c r="S11" i="10"/>
  <c r="R6" i="10"/>
  <c r="F12" i="10"/>
  <c r="F66" i="10" s="1"/>
  <c r="Q78" i="10"/>
  <c r="Q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R78" i="10" l="1"/>
  <c r="R21" i="10"/>
  <c r="S14" i="10"/>
  <c r="S15" i="10" s="1"/>
  <c r="S6" i="21"/>
  <c r="S6" i="10"/>
  <c r="S6" i="42"/>
  <c r="S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S78" i="10" l="1"/>
  <c r="S21" i="10"/>
  <c r="H15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H21" i="10" l="1"/>
  <c r="H78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M21" i="42" l="1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22" i="42" l="1"/>
  <c r="N22" i="43"/>
  <c r="N44" i="10"/>
  <c r="N57" i="10"/>
  <c r="O58" i="10" s="1"/>
  <c r="N48" i="10"/>
  <c r="N49" i="10" s="1"/>
  <c r="N52" i="10"/>
  <c r="N36" i="10"/>
  <c r="O37" i="10" s="1"/>
  <c r="N51" i="10"/>
  <c r="N53" i="10" s="1"/>
  <c r="O29" i="10"/>
  <c r="O3" i="42"/>
  <c r="O40" i="10"/>
  <c r="P22" i="10"/>
  <c r="O3" i="10"/>
  <c r="O3" i="21"/>
  <c r="O3" i="43"/>
  <c r="O77" i="10"/>
  <c r="O79" i="10" s="1"/>
  <c r="N21" i="43" l="1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O22" i="43" l="1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21" i="43" l="1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2" i="42" l="1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s="1"/>
  <c r="P21" i="43" l="1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2" i="42" l="1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21" i="42" l="1"/>
  <c r="Q21" i="43"/>
  <c r="R45" i="10"/>
  <c r="R48" i="10" s="1"/>
  <c r="R49" i="10" s="1"/>
  <c r="R5" i="10"/>
  <c r="R5" i="43"/>
  <c r="R5" i="21"/>
  <c r="R5" i="42"/>
  <c r="Q53" i="10"/>
  <c r="S2" i="43"/>
  <c r="S23" i="10"/>
  <c r="S2" i="42"/>
  <c r="S2" i="10"/>
  <c r="S2" i="21"/>
  <c r="R41" i="10"/>
  <c r="R31" i="10"/>
  <c r="R51" i="10" s="1"/>
  <c r="R30" i="10"/>
  <c r="R36" i="10" s="1"/>
  <c r="S37" i="10" s="1"/>
  <c r="R21" i="43" l="1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4" i="10" l="1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S22" i="43" l="1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S53" i="10" l="1"/>
  <c r="S4" i="10" s="1"/>
  <c r="H22" i="42"/>
  <c r="H22" i="43"/>
  <c r="S49" i="10"/>
  <c r="H49" i="10" s="1"/>
  <c r="S4" i="21"/>
  <c r="H48" i="10"/>
  <c r="H52" i="10"/>
  <c r="F70" i="10"/>
  <c r="S4" i="42" l="1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H24" i="42"/>
  <c r="H5" i="35" l="1"/>
  <c r="F5" i="35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<sst xmlns="http://schemas.openxmlformats.org/spreadsheetml/2006/main" count="234" uniqueCount="178">
  <si>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</si>
  <si>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</si>
  <si>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</si>
  <si>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</si>
  <si>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</si>
  <si>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</si>
  <si>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</si>
  <si>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</si>
  <si>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</si>
  <si>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</si>
  <si>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</si>
  <si>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</si>
  <si>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</si>
  <si>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</si>
  <si>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</si>
  <si>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</si>
  <si>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</si>
  <si>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</si>
  <si>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</si>
  <si>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</si>
  <si>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</si>
  <si>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</si>
  <si>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</si>
  <si>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</si>
  <si>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</si>
  <si>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</si>
  <si>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</si>
  <si>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</si>
  <si>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</si>
  <si>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</si>
  <si>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</si>
  <si>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</si>
  <si>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</si>
  <si>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</si>
  <si>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</si>
  <si>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</si>
  <si>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</si>
  <si>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</si>
  <si>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</si>
  <si>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</si>
  <si>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</si>
  <si>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</si>
  <si>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</si>
  <si>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</si>
  <si>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</si>
  <si>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</si>
  <si>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</si>
  <si>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</si>
  <si>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</si>
  <si>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</si>
  <si>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</si>
  <si>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</si>
  <si>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</si>
  <si>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</si>
  <si>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</si>
  <si>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</si>
  <si>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</si>
  <si>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</si>
  <si>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</si>
  <si>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</si>
  <si>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</si>
  <si>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</si>
  <si>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</si>
  <si>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</si>
  <si>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</si>
  <si>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</si>
  <si>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</si>
  <si>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</si>
  <si>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</si>
  <si>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</si>
  <si>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</si>
  <si>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</si>
  <si>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</si>
  <si>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</si>
  <si>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</si>
  <si>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</si>
  <si>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</si>
  <si>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</si>
  <si>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</si>
  <si>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</si>
  <si>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</si>
  <si>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</si>
  <si>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</si>
  <si>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</si>
  <si>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</si>
  <si>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</si>
  <si>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</si>
  <si>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</si>
  <si>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</si>
  <si>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</si>
  <si>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</si>
  <si>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</si>
  <si>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</si>
  <si>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</si>
  <si>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</si>
  <si>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</si>
  <si>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</si>
  <si>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</si>
  <si>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</si>
  <si>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</si>
  <si>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</si>
  <si>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</si>
  <si>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</si>
  <si>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</si>
  <si>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</si>
  <si>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</si>
  <si>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</si>
  <si>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</si>
  <si>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</si>
  <si>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</si>
  <si>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</si>
  <si>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</si>
  <si>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</si>
  <si>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</si>
  <si>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</si>
  <si>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</si>
  <si>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</si>
  <si>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</si>
  <si>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</si>
  <si>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</si>
  <si>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</si>
  <si>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</si>
  <si>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</si>
  <si>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</si>
  <si>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</si>
  <si>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</si>
  <si>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</si>
  <si>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</si>
  <si>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</si>
  <si>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</si>
  <si>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</si>
  <si>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</si>
  <si>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</si>
  <si>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</si>
  <si>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</si>
  <si>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</si>
  <si>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</si>
  <si>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</si>
  <si>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</si>
  <si>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</si>
  <si>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</si>
  <si>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</si>
  <si>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</si>
  <si>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</si>
  <si>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</si>
  <si>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</si>
  <si>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</si>
  <si>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</si>
  <si>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</si>
  <si>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</si>
  <si>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</si>
  <si>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</si>
  <si>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</si>
  <si>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</si>
  <si>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</si>
  <si>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</si>
  <si>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</si>
  <si>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</si>
  <si>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</si>
  <si>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</si>
  <si>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</si>
  <si>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</si>
  <si>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</si>
  <si>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</si>
  <si>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</si>
  <si>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</si>
  <si>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</si>
  <si>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</si>
  <si>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</si>
  <si>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</si>
  <si>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</si>
  <si>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</si>
  <si>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</si>
  <si>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</si>
  <si>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</si>
  <si>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</si>
  <si>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Developer-services-reconciliation-model-Dec-2020-v2.0.xlsx</t>
  </si>
  <si>
    <t>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</si>
</sst>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_);\(#,##0\);&quot;-  &quot;;&quot; &quot;@"/>
    <numFmt numFmtId="167" formatCode="#,##0_);\(#,##0\);&quot;-  &quot;;&quot; &quot;@&quot; &quot;"/>
    <numFmt numFmtId="168" formatCode="dd\ mmm\ yy_);\(###0\);&quot;-  &quot;;&quot; &quot;@&quot; &quot;"/>
    <numFmt numFmtId="169" formatCode="dd\ mmm\ yy_);;&quot;-  &quot;;&quot; &quot;@&quot; &quot;"/>
    <numFmt numFmtId="170" formatCode="#,##0.0_);\(#,##0.0\);&quot;-  &quot;;&quot; &quot;@&quot; &quot;"/>
    <numFmt numFmtId="171" formatCode="#,##0.0000_);\(#,##0.0000\);&quot;-  &quot;;&quot; &quot;@&quot; &quot;"/>
    <numFmt numFmtId="172" formatCode="#,##0.0_);\(#,##0.0\);&quot;-  &quot;;&quot; &quot;@"/>
    <numFmt numFmtId="173" formatCode="dd\ mmm\ yyyy_);;&quot;-  &quot;;&quot; &quot;@&quot; &quot;"/>
    <numFmt numFmtId="174" formatCode="dd\ mmm\ yyyy_);\(###0\);&quot;-  &quot;;&quot; &quot;@&quot; &quot;"/>
    <numFmt numFmtId="175" formatCode="_(* #,##0_);_(* \(#,##0\);_(* &quot;-&quot;??_);_(@_)"/>
    <numFmt numFmtId="176" formatCode="0.00%_);\-0.00%_);&quot;-  &quot;;&quot; &quot;@&quot; &quot;"/>
    <numFmt numFmtId="177" formatCode="###0_);\(###0\);&quot;-  &quot;;&quot; &quot;@&quot; &quot;"/>
    <numFmt numFmtId="178" formatCode="#,##0.00_);\(#,##0.00\);&quot;-  &quot;;&quot; &quot;@&quot; &quot;"/>
    <numFmt numFmtId="179" formatCode="_-* #,##0.0_-;\-* #,##0.0_-;_-* &quot;-&quot;??_-;_-@_-"/>
    <numFmt numFmtId="180" formatCode="#,##0.000_);\(#,##0.000\);&quot;-  &quot;;&quot; &quot;@&quot; &quot;"/>
    <numFmt numFmtId="181" formatCode="[$-F800]dddd\,\ mmmm\ dd\,\ yyyy"/>
    <numFmt numFmtId="182" formatCode="0.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7" fontId="0" fillId="0" borderId="0" applyFont="0" applyFill="0" applyBorder="0" applyProtection="0">
      <alignment vertical="top"/>
    </xf>
    <xf numFmtId="165" fontId="1" fillId="0" borderId="0" applyFont="0" applyFill="0" applyBorder="0" applyAlignment="0" applyProtection="0"/>
    <xf numFmtId="166" fontId="2" fillId="0" borderId="0" applyFont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7" fontId="5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9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71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166" fontId="6" fillId="0" borderId="0" applyNumberFormat="0" applyProtection="0">
      <alignment vertical="top"/>
    </xf>
    <xf numFmtId="0" fontId="1" fillId="0" borderId="0"/>
    <xf numFmtId="167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6" fontId="1" fillId="0" borderId="0" applyFont="0" applyFill="0" applyBorder="0" applyProtection="0">
      <alignment vertical="top"/>
    </xf>
    <xf numFmtId="17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6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7" fontId="25" fillId="0" borderId="0" applyFont="0" applyFill="0" applyBorder="0" applyProtection="0">
      <alignment vertical="top"/>
    </xf>
    <xf numFmtId="167" fontId="26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167" fontId="2" fillId="0" borderId="0" applyFont="0" applyFill="0" applyBorder="0" applyProtection="0">
      <alignment vertical="top"/>
    </xf>
    <xf numFmtId="171" fontId="2" fillId="0" borderId="0" applyFont="0" applyFill="0" applyBorder="0" applyProtection="0">
      <alignment vertical="top"/>
    </xf>
    <xf numFmtId="167" fontId="47" fillId="0" borderId="0" applyFont="0" applyFill="0" applyBorder="0" applyProtection="0">
      <alignment vertical="top"/>
    </xf>
    <xf numFmtId="165" fontId="47" fillId="0" borderId="0" applyFont="0" applyFill="0" applyBorder="0" applyAlignment="0" applyProtection="0"/>
    <xf numFmtId="176" fontId="47" fillId="0" borderId="0" applyFont="0" applyFill="0" applyBorder="0" applyProtection="0">
      <alignment vertical="top"/>
    </xf>
    <xf numFmtId="171" fontId="47" fillId="0" borderId="0" applyFont="0" applyFill="0" applyBorder="0" applyProtection="0">
      <alignment vertical="top"/>
    </xf>
    <xf numFmtId="174" fontId="47" fillId="0" borderId="0" applyFont="0" applyFill="0" applyBorder="0" applyProtection="0">
      <alignment vertical="top"/>
    </xf>
    <xf numFmtId="177" fontId="47" fillId="0" borderId="0" applyFont="0" applyFill="0" applyBorder="0" applyProtection="0">
      <alignment vertical="top"/>
    </xf>
    <xf numFmtId="0" fontId="1" fillId="0" borderId="0"/>
    <xf numFmtId="167" fontId="2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6" fontId="2" fillId="0" borderId="0" applyFont="0" applyFill="0" applyBorder="0" applyProtection="0">
      <alignment vertical="top"/>
    </xf>
    <xf numFmtId="0" fontId="1" fillId="0" borderId="0"/>
    <xf numFmtId="167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6" fontId="45" fillId="0" borderId="0" applyNumberFormat="0" applyFill="0" applyBorder="0" applyAlignment="0" applyProtection="0">
      <alignment vertical="top"/>
    </xf>
    <xf numFmtId="177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7" fontId="47" fillId="0" borderId="0" applyFont="0" applyFill="0" applyBorder="0" applyProtection="0">
      <alignment vertical="top"/>
    </xf>
    <xf numFmtId="165" fontId="47" fillId="0" borderId="0" applyFont="0" applyFill="0" applyBorder="0" applyAlignment="0" applyProtection="0"/>
    <xf numFmtId="176" fontId="47" fillId="0" borderId="0" applyFont="0" applyFill="0" applyBorder="0" applyProtection="0">
      <alignment vertical="top"/>
    </xf>
    <xf numFmtId="171" fontId="47" fillId="0" borderId="0" applyFont="0" applyFill="0" applyBorder="0" applyProtection="0">
      <alignment vertical="top"/>
    </xf>
    <xf numFmtId="174" fontId="47" fillId="0" borderId="0" applyFont="0" applyFill="0" applyBorder="0" applyProtection="0">
      <alignment vertical="top"/>
    </xf>
    <xf numFmtId="177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6" fontId="45" fillId="0" borderId="0" applyNumberFormat="0" applyFill="0" applyBorder="0" applyAlignment="0" applyProtection="0">
      <alignment vertical="top"/>
    </xf>
    <xf numFmtId="167" fontId="7" fillId="0" borderId="0" applyFont="0" applyFill="0" applyBorder="0" applyProtection="0">
      <alignment vertical="top"/>
    </xf>
  </cellStyleXfs>
  <cellXfs count="309">
    <xf numFmtId="167" fontId="0" fillId="0" borderId="0" xfId="0">
      <alignment vertical="top"/>
    </xf>
    <xf numFmtId="167" fontId="4" fillId="0" borderId="0" xfId="0" applyFont="1" applyFill="1">
      <alignment vertical="top"/>
    </xf>
    <xf numFmtId="167" fontId="2" fillId="2" borderId="0" xfId="0" applyFont="1" applyFill="1" applyAlignment="1">
      <alignment horizontal="right" vertical="top"/>
    </xf>
    <xf numFmtId="167" fontId="2" fillId="0" borderId="0" xfId="0" applyFont="1" applyFill="1" applyBorder="1">
      <alignment vertical="top"/>
    </xf>
    <xf numFmtId="167" fontId="2" fillId="0" borderId="0" xfId="0" applyFont="1">
      <alignment vertical="top"/>
    </xf>
    <xf numFmtId="167" fontId="2" fillId="0" borderId="0" xfId="0" applyFont="1" applyBorder="1">
      <alignment vertical="top"/>
    </xf>
    <xf numFmtId="165" fontId="2" fillId="0" borderId="0" xfId="1" applyFont="1" applyAlignment="1">
      <alignment vertical="top"/>
    </xf>
    <xf numFmtId="165" fontId="2" fillId="0" borderId="0" xfId="1" applyFont="1" applyFill="1" applyAlignment="1">
      <alignment vertical="top"/>
    </xf>
    <xf numFmtId="174" fontId="2" fillId="0" borderId="0" xfId="11" applyFont="1">
      <alignment vertical="top"/>
    </xf>
    <xf numFmtId="174" fontId="2" fillId="0" borderId="0" xfId="11" applyFont="1" applyFill="1">
      <alignment vertical="top"/>
    </xf>
    <xf numFmtId="167" fontId="2" fillId="2" borderId="0" xfId="0" applyFont="1" applyFill="1">
      <alignment vertical="top"/>
    </xf>
    <xf numFmtId="167" fontId="3" fillId="0" borderId="0" xfId="0" applyFont="1" applyBorder="1">
      <alignment vertical="top"/>
    </xf>
    <xf numFmtId="168" fontId="2" fillId="0" borderId="0" xfId="6" applyFont="1" applyBorder="1">
      <alignment vertical="top"/>
    </xf>
    <xf numFmtId="167" fontId="0" fillId="0" borderId="0" xfId="0" applyFill="1">
      <alignment vertical="top"/>
    </xf>
    <xf numFmtId="166" fontId="3" fillId="0" borderId="0" xfId="0" applyNumberFormat="1" applyFont="1" applyBorder="1" applyAlignment="1">
      <alignment horizontal="right" vertical="top"/>
    </xf>
    <xf numFmtId="166" fontId="3" fillId="0" borderId="0" xfId="0" applyNumberFormat="1" applyFont="1" applyBorder="1">
      <alignment vertical="top"/>
    </xf>
    <xf numFmtId="167" fontId="3" fillId="0" borderId="0" xfId="0" applyFont="1">
      <alignment vertical="top"/>
    </xf>
    <xf numFmtId="167" fontId="3" fillId="2" borderId="0" xfId="0" applyFont="1" applyFill="1">
      <alignment vertical="top"/>
    </xf>
    <xf numFmtId="167" fontId="4" fillId="2" borderId="0" xfId="0" applyFont="1" applyFill="1">
      <alignment vertical="top"/>
    </xf>
    <xf numFmtId="165" fontId="2" fillId="2" borderId="0" xfId="1" applyFont="1" applyFill="1" applyAlignment="1">
      <alignment vertical="top"/>
    </xf>
    <xf numFmtId="167" fontId="2" fillId="0" borderId="0" xfId="0" applyFont="1" applyAlignment="1">
      <alignment horizontal="right" vertical="top"/>
    </xf>
    <xf numFmtId="166" fontId="2" fillId="0" borderId="0" xfId="0" applyNumberFormat="1" applyFont="1" applyFill="1">
      <alignment vertical="top"/>
    </xf>
    <xf numFmtId="166" fontId="2" fillId="0" borderId="0" xfId="0" applyNumberFormat="1" applyFont="1" applyFill="1" applyBorder="1" applyAlignment="1">
      <alignment horizontal="left" vertical="top"/>
    </xf>
    <xf numFmtId="166" fontId="10" fillId="0" borderId="0" xfId="0" applyNumberFormat="1" applyFont="1" applyFill="1">
      <alignment vertical="top"/>
    </xf>
    <xf numFmtId="167" fontId="7" fillId="0" borderId="0" xfId="0" applyFont="1">
      <alignment vertical="top"/>
    </xf>
    <xf numFmtId="175" fontId="7" fillId="0" borderId="0" xfId="0" applyNumberFormat="1" applyFont="1" applyFill="1">
      <alignment vertical="top"/>
    </xf>
    <xf numFmtId="167" fontId="7" fillId="0" borderId="0" xfId="0" applyFont="1" applyFill="1">
      <alignment vertical="top"/>
    </xf>
    <xf numFmtId="165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7" fontId="14" fillId="0" borderId="0" xfId="0" applyFont="1">
      <alignment vertical="top"/>
    </xf>
    <xf numFmtId="167" fontId="13" fillId="0" borderId="0" xfId="0" applyFont="1">
      <alignment vertical="top"/>
    </xf>
    <xf numFmtId="167" fontId="7" fillId="0" borderId="0" xfId="0" applyFont="1" applyAlignment="1">
      <alignment vertical="top" wrapText="1"/>
    </xf>
    <xf numFmtId="167" fontId="15" fillId="0" borderId="0" xfId="0" applyFont="1">
      <alignment vertical="top"/>
    </xf>
    <xf numFmtId="167" fontId="16" fillId="0" borderId="0" xfId="0" applyFont="1">
      <alignment vertical="top"/>
    </xf>
    <xf numFmtId="167" fontId="2" fillId="0" borderId="0" xfId="0" applyFont="1" applyFill="1">
      <alignment vertical="top"/>
    </xf>
    <xf numFmtId="167" fontId="3" fillId="3" borderId="0" xfId="0" applyFont="1" applyFill="1" applyBorder="1">
      <alignment vertical="top"/>
    </xf>
    <xf numFmtId="167" fontId="2" fillId="3" borderId="0" xfId="0" applyFont="1" applyFill="1" applyBorder="1">
      <alignment vertical="top"/>
    </xf>
    <xf numFmtId="167" fontId="17" fillId="3" borderId="0" xfId="0" applyFont="1" applyFill="1" applyBorder="1">
      <alignment vertical="top"/>
    </xf>
    <xf numFmtId="167" fontId="0" fillId="7" borderId="0" xfId="0" applyFill="1">
      <alignment vertical="top"/>
    </xf>
    <xf numFmtId="167" fontId="14" fillId="7" borderId="0" xfId="0" applyFont="1" applyFill="1">
      <alignment vertical="top"/>
    </xf>
    <xf numFmtId="167" fontId="18" fillId="0" borderId="0" xfId="0" applyFont="1">
      <alignment vertical="top"/>
    </xf>
    <xf numFmtId="167" fontId="18" fillId="0" borderId="0" xfId="0" applyFont="1" applyFill="1">
      <alignment vertical="top"/>
    </xf>
    <xf numFmtId="167" fontId="17" fillId="0" borderId="0" xfId="0" applyFont="1" applyFill="1" applyBorder="1">
      <alignment vertical="top"/>
    </xf>
    <xf numFmtId="167" fontId="3" fillId="0" borderId="0" xfId="0" applyFont="1" applyFill="1" applyBorder="1">
      <alignment vertical="top"/>
    </xf>
    <xf numFmtId="167" fontId="1" fillId="0" borderId="0" xfId="0" applyFont="1">
      <alignment vertical="top"/>
    </xf>
    <xf numFmtId="167" fontId="1" fillId="0" borderId="0" xfId="0" applyFont="1" applyFill="1">
      <alignment vertical="top"/>
    </xf>
    <xf numFmtId="167" fontId="19" fillId="0" borderId="0" xfId="0" applyFont="1">
      <alignment vertical="top"/>
    </xf>
    <xf numFmtId="167" fontId="15" fillId="0" borderId="0" xfId="0" applyFont="1" applyFill="1">
      <alignment vertical="top"/>
    </xf>
    <xf numFmtId="178" fontId="7" fillId="0" borderId="0" xfId="0" applyNumberFormat="1" applyFont="1">
      <alignment vertical="top"/>
    </xf>
    <xf numFmtId="180" fontId="7" fillId="0" borderId="0" xfId="0" applyNumberFormat="1" applyFont="1">
      <alignment vertical="top"/>
    </xf>
    <xf numFmtId="180" fontId="0" fillId="0" borderId="0" xfId="0" applyNumberFormat="1">
      <alignment vertical="top"/>
    </xf>
    <xf numFmtId="167" fontId="19" fillId="0" borderId="0" xfId="0" applyFont="1" applyFill="1">
      <alignment vertical="top"/>
    </xf>
    <xf numFmtId="180" fontId="2" fillId="0" borderId="0" xfId="0" applyNumberFormat="1" applyFont="1" applyFill="1">
      <alignment vertical="top"/>
    </xf>
    <xf numFmtId="178" fontId="2" fillId="0" borderId="0" xfId="0" applyNumberFormat="1" applyFont="1" applyFill="1">
      <alignment vertical="top"/>
    </xf>
    <xf numFmtId="180" fontId="2" fillId="0" borderId="0" xfId="0" applyNumberFormat="1" applyFont="1" applyBorder="1">
      <alignment vertical="top"/>
    </xf>
    <xf numFmtId="180" fontId="2" fillId="0" borderId="0" xfId="0" applyNumberFormat="1" applyFont="1" applyFill="1" applyBorder="1">
      <alignment vertical="top"/>
    </xf>
    <xf numFmtId="180" fontId="3" fillId="0" borderId="0" xfId="0" applyNumberFormat="1" applyFont="1" applyBorder="1">
      <alignment vertical="top"/>
    </xf>
    <xf numFmtId="180" fontId="3" fillId="3" borderId="0" xfId="0" applyNumberFormat="1" applyFont="1" applyFill="1" applyBorder="1">
      <alignment vertical="top"/>
    </xf>
    <xf numFmtId="180" fontId="3" fillId="0" borderId="0" xfId="0" applyNumberFormat="1" applyFont="1" applyFill="1" applyBorder="1">
      <alignment vertical="top"/>
    </xf>
    <xf numFmtId="176" fontId="19" fillId="0" borderId="0" xfId="18" applyFont="1">
      <alignment vertical="top"/>
    </xf>
    <xf numFmtId="178" fontId="7" fillId="0" borderId="0" xfId="20" applyNumberFormat="1" applyFont="1" applyAlignment="1">
      <alignment vertical="top"/>
    </xf>
    <xf numFmtId="167" fontId="3" fillId="0" borderId="0" xfId="0" applyFont="1" applyFill="1">
      <alignment vertical="top"/>
    </xf>
    <xf numFmtId="167" fontId="2" fillId="0" borderId="0" xfId="0" applyFont="1" applyFill="1" applyAlignment="1">
      <alignment horizontal="right" vertical="top"/>
    </xf>
    <xf numFmtId="165" fontId="7" fillId="0" borderId="0" xfId="1" applyFont="1" applyAlignment="1">
      <alignment vertical="top"/>
    </xf>
    <xf numFmtId="167" fontId="2" fillId="0" borderId="0" xfId="25" applyFont="1">
      <alignment vertical="top"/>
    </xf>
    <xf numFmtId="167" fontId="3" fillId="3" borderId="0" xfId="25" applyFont="1" applyFill="1" applyBorder="1">
      <alignment vertical="top"/>
    </xf>
    <xf numFmtId="167" fontId="2" fillId="3" borderId="0" xfId="25" applyFont="1" applyFill="1" applyBorder="1">
      <alignment vertical="top"/>
    </xf>
    <xf numFmtId="167" fontId="3" fillId="3" borderId="0" xfId="25" applyFont="1" applyFill="1" applyBorder="1" applyAlignment="1">
      <alignment horizontal="left" vertical="top"/>
    </xf>
    <xf numFmtId="167" fontId="27" fillId="0" borderId="0" xfId="25" applyFont="1" applyFill="1">
      <alignment vertical="top"/>
    </xf>
    <xf numFmtId="167" fontId="28" fillId="0" borderId="0" xfId="25" applyFont="1" applyFill="1">
      <alignment vertical="top"/>
    </xf>
    <xf numFmtId="167" fontId="29" fillId="8" borderId="4" xfId="25" applyFont="1" applyFill="1" applyBorder="1" applyAlignment="1">
      <alignment horizontal="centerContinuous" vertical="top"/>
    </xf>
    <xf numFmtId="167" fontId="30" fillId="8" borderId="4" xfId="25" applyFont="1" applyFill="1" applyBorder="1" applyAlignment="1">
      <alignment horizontal="centerContinuous" vertical="top"/>
    </xf>
    <xf numFmtId="167" fontId="31" fillId="8" borderId="4" xfId="25" applyFont="1" applyFill="1" applyBorder="1" applyAlignment="1">
      <alignment horizontal="centerContinuous" vertical="top"/>
    </xf>
    <xf numFmtId="167" fontId="30" fillId="8" borderId="5" xfId="25" applyFont="1" applyFill="1" applyBorder="1" applyAlignment="1">
      <alignment horizontal="centerContinuous" vertical="top"/>
    </xf>
    <xf numFmtId="167" fontId="3" fillId="0" borderId="0" xfId="25" applyFont="1" applyFill="1">
      <alignment vertical="top"/>
    </xf>
    <xf numFmtId="167" fontId="2" fillId="0" borderId="0" xfId="25" applyFont="1" applyFill="1">
      <alignment vertical="top"/>
    </xf>
    <xf numFmtId="167" fontId="2" fillId="0" borderId="6" xfId="25" applyFont="1" applyFill="1" applyBorder="1">
      <alignment vertical="top"/>
    </xf>
    <xf numFmtId="167" fontId="2" fillId="0" borderId="0" xfId="25" applyFont="1" applyFill="1" applyBorder="1">
      <alignment vertical="top"/>
    </xf>
    <xf numFmtId="167" fontId="2" fillId="0" borderId="0" xfId="25" applyFont="1" applyFill="1" applyBorder="1" applyAlignment="1">
      <alignment horizontal="center" vertical="top"/>
    </xf>
    <xf numFmtId="167" fontId="2" fillId="0" borderId="7" xfId="25" applyFont="1" applyFill="1" applyBorder="1">
      <alignment vertical="top"/>
    </xf>
    <xf numFmtId="167" fontId="2" fillId="6" borderId="1" xfId="25" applyFont="1" applyFill="1" applyBorder="1">
      <alignment vertical="top"/>
    </xf>
    <xf numFmtId="167" fontId="2" fillId="9" borderId="1" xfId="25" applyFont="1" applyFill="1" applyBorder="1">
      <alignment vertical="top"/>
    </xf>
    <xf numFmtId="167" fontId="29" fillId="6" borderId="2" xfId="25" applyFont="1" applyFill="1" applyBorder="1" applyAlignment="1">
      <alignment horizontal="center" vertical="top"/>
    </xf>
    <xf numFmtId="167" fontId="29" fillId="9" borderId="2" xfId="25" applyFont="1" applyFill="1" applyBorder="1" applyAlignment="1">
      <alignment horizontal="center" vertical="top"/>
    </xf>
    <xf numFmtId="167" fontId="2" fillId="6" borderId="3" xfId="25" applyFont="1" applyFill="1" applyBorder="1">
      <alignment vertical="top"/>
    </xf>
    <xf numFmtId="167" fontId="2" fillId="9" borderId="3" xfId="25" applyFont="1" applyFill="1" applyBorder="1">
      <alignment vertical="top"/>
    </xf>
    <xf numFmtId="167" fontId="27" fillId="9" borderId="4" xfId="25" applyFont="1" applyFill="1" applyBorder="1" applyAlignment="1">
      <alignment horizontal="centerContinuous" vertical="top"/>
    </xf>
    <xf numFmtId="167" fontId="28" fillId="9" borderId="4" xfId="25" applyFont="1" applyFill="1" applyBorder="1" applyAlignment="1">
      <alignment horizontal="centerContinuous" vertical="top"/>
    </xf>
    <xf numFmtId="167" fontId="28" fillId="9" borderId="5" xfId="25" applyFont="1" applyFill="1" applyBorder="1" applyAlignment="1">
      <alignment horizontal="centerContinuous" vertical="top"/>
    </xf>
    <xf numFmtId="167" fontId="2" fillId="0" borderId="8" xfId="25" applyFont="1" applyFill="1" applyBorder="1">
      <alignment vertical="top"/>
    </xf>
    <xf numFmtId="167" fontId="2" fillId="0" borderId="9" xfId="25" applyFont="1" applyFill="1" applyBorder="1">
      <alignment vertical="top"/>
    </xf>
    <xf numFmtId="167" fontId="2" fillId="0" borderId="9" xfId="25" applyFont="1" applyFill="1" applyBorder="1" applyAlignment="1">
      <alignment horizontal="center" vertical="top"/>
    </xf>
    <xf numFmtId="167" fontId="2" fillId="0" borderId="10" xfId="25" applyFont="1" applyFill="1" applyBorder="1">
      <alignment vertical="top"/>
    </xf>
    <xf numFmtId="167" fontId="32" fillId="0" borderId="0" xfId="25" applyFont="1" applyFill="1" applyBorder="1">
      <alignment vertical="top"/>
    </xf>
    <xf numFmtId="167" fontId="33" fillId="8" borderId="4" xfId="25" applyFont="1" applyFill="1" applyBorder="1" applyAlignment="1">
      <alignment horizontal="centerContinuous" vertical="top"/>
    </xf>
    <xf numFmtId="167" fontId="34" fillId="8" borderId="4" xfId="25" applyFont="1" applyFill="1" applyBorder="1" applyAlignment="1">
      <alignment horizontal="centerContinuous" vertical="top"/>
    </xf>
    <xf numFmtId="167" fontId="3" fillId="0" borderId="0" xfId="25" applyFont="1">
      <alignment vertical="top"/>
    </xf>
    <xf numFmtId="167" fontId="3" fillId="0" borderId="0" xfId="25" applyFont="1" applyAlignment="1">
      <alignment horizontal="center" vertical="top"/>
    </xf>
    <xf numFmtId="167" fontId="2" fillId="0" borderId="11" xfId="25" applyFont="1" applyBorder="1">
      <alignment vertical="top"/>
    </xf>
    <xf numFmtId="167" fontId="2" fillId="0" borderId="12" xfId="25" applyFont="1" applyBorder="1">
      <alignment vertical="top"/>
    </xf>
    <xf numFmtId="167" fontId="2" fillId="0" borderId="12" xfId="25" applyFont="1" applyBorder="1" applyAlignment="1">
      <alignment horizontal="center" vertical="top"/>
    </xf>
    <xf numFmtId="167" fontId="2" fillId="0" borderId="13" xfId="25" applyFont="1" applyBorder="1">
      <alignment vertical="top"/>
    </xf>
    <xf numFmtId="167" fontId="2" fillId="0" borderId="6" xfId="25" applyFont="1" applyBorder="1">
      <alignment vertical="top"/>
    </xf>
    <xf numFmtId="167" fontId="2" fillId="0" borderId="14" xfId="25" applyFont="1" applyBorder="1">
      <alignment vertical="top"/>
    </xf>
    <xf numFmtId="167" fontId="2" fillId="0" borderId="15" xfId="25" applyFont="1" applyBorder="1">
      <alignment vertical="top"/>
    </xf>
    <xf numFmtId="167" fontId="2" fillId="0" borderId="16" xfId="25" applyFont="1" applyBorder="1">
      <alignment vertical="top"/>
    </xf>
    <xf numFmtId="167" fontId="2" fillId="0" borderId="0" xfId="25" applyFont="1" applyBorder="1">
      <alignment vertical="top"/>
    </xf>
    <xf numFmtId="167" fontId="2" fillId="0" borderId="15" xfId="25" applyFont="1" applyBorder="1" applyAlignment="1">
      <alignment horizontal="center" vertical="top"/>
    </xf>
    <xf numFmtId="167" fontId="2" fillId="0" borderId="19" xfId="25" applyFont="1" applyBorder="1">
      <alignment vertical="top"/>
    </xf>
    <xf numFmtId="167" fontId="2" fillId="0" borderId="0" xfId="25" applyFont="1" applyBorder="1" applyAlignment="1">
      <alignment vertical="center"/>
    </xf>
    <xf numFmtId="167" fontId="2" fillId="0" borderId="17" xfId="25" applyFont="1" applyBorder="1">
      <alignment vertical="top"/>
    </xf>
    <xf numFmtId="167" fontId="2" fillId="0" borderId="0" xfId="25" applyFont="1" applyBorder="1" applyAlignment="1">
      <alignment horizontal="right" vertical="top"/>
    </xf>
    <xf numFmtId="167" fontId="24" fillId="8" borderId="18" xfId="25" applyFont="1" applyFill="1" applyBorder="1" applyAlignment="1">
      <alignment horizontal="center" vertical="center"/>
    </xf>
    <xf numFmtId="167" fontId="17" fillId="0" borderId="17" xfId="25" applyFont="1" applyBorder="1" applyAlignment="1">
      <alignment vertical="center"/>
    </xf>
    <xf numFmtId="167" fontId="35" fillId="9" borderId="18" xfId="25" applyFont="1" applyFill="1" applyBorder="1" applyAlignment="1">
      <alignment horizontal="center" vertical="top"/>
    </xf>
    <xf numFmtId="167" fontId="17" fillId="0" borderId="19" xfId="25" applyFont="1" applyBorder="1" applyAlignment="1">
      <alignment vertical="center"/>
    </xf>
    <xf numFmtId="167" fontId="17" fillId="0" borderId="0" xfId="25" applyFont="1" applyAlignment="1">
      <alignment vertical="center"/>
    </xf>
    <xf numFmtId="167" fontId="17" fillId="0" borderId="6" xfId="25" applyFont="1" applyBorder="1" applyAlignment="1">
      <alignment vertical="center"/>
    </xf>
    <xf numFmtId="167" fontId="17" fillId="0" borderId="0" xfId="25" applyFont="1" applyBorder="1" applyAlignment="1">
      <alignment horizontal="right" vertical="center"/>
    </xf>
    <xf numFmtId="167" fontId="17" fillId="0" borderId="0" xfId="25" applyFont="1" applyBorder="1" applyAlignment="1">
      <alignment vertical="center"/>
    </xf>
    <xf numFmtId="167" fontId="2" fillId="0" borderId="21" xfId="25" applyFont="1" applyBorder="1" applyAlignment="1">
      <alignment horizontal="center" vertical="top"/>
    </xf>
    <xf numFmtId="167" fontId="2" fillId="0" borderId="22" xfId="25" applyFont="1" applyBorder="1">
      <alignment vertical="top"/>
    </xf>
    <xf numFmtId="167" fontId="2" fillId="0" borderId="20" xfId="25" applyFont="1" applyBorder="1">
      <alignment vertical="top"/>
    </xf>
    <xf numFmtId="167" fontId="2" fillId="0" borderId="21" xfId="25" applyFont="1" applyBorder="1">
      <alignment vertical="top"/>
    </xf>
    <xf numFmtId="167" fontId="2" fillId="0" borderId="0" xfId="25" applyFont="1" applyAlignment="1">
      <alignment horizontal="center" vertical="top"/>
    </xf>
    <xf numFmtId="167" fontId="2" fillId="0" borderId="0" xfId="25" applyFont="1" applyFill="1" applyBorder="1" applyAlignment="1">
      <alignment horizontal="center" vertical="center"/>
    </xf>
    <xf numFmtId="167" fontId="2" fillId="0" borderId="8" xfId="25" applyFont="1" applyBorder="1">
      <alignment vertical="top"/>
    </xf>
    <xf numFmtId="167" fontId="2" fillId="0" borderId="9" xfId="25" applyFont="1" applyBorder="1" applyAlignment="1">
      <alignment horizontal="center" vertical="top"/>
    </xf>
    <xf numFmtId="167" fontId="2" fillId="0" borderId="10" xfId="25" applyFont="1" applyBorder="1" applyAlignment="1">
      <alignment vertical="center"/>
    </xf>
    <xf numFmtId="167" fontId="2" fillId="0" borderId="21" xfId="25" applyFont="1" applyBorder="1" applyAlignment="1">
      <alignment horizontal="right" vertical="top"/>
    </xf>
    <xf numFmtId="167" fontId="2" fillId="0" borderId="9" xfId="25" applyFont="1" applyBorder="1">
      <alignment vertical="top"/>
    </xf>
    <xf numFmtId="167" fontId="2" fillId="0" borderId="9" xfId="25" applyFont="1" applyBorder="1" applyAlignment="1">
      <alignment horizontal="right" vertical="top"/>
    </xf>
    <xf numFmtId="167" fontId="4" fillId="0" borderId="0" xfId="25" applyFont="1">
      <alignment vertical="top"/>
    </xf>
    <xf numFmtId="167" fontId="2" fillId="0" borderId="0" xfId="25" applyFont="1" applyAlignment="1">
      <alignment horizontal="right" vertical="top"/>
    </xf>
    <xf numFmtId="167" fontId="2" fillId="0" borderId="0" xfId="25" applyFont="1" applyAlignment="1">
      <alignment horizontal="center"/>
    </xf>
    <xf numFmtId="167" fontId="2" fillId="6" borderId="0" xfId="25" applyFont="1" applyFill="1" applyBorder="1" applyAlignment="1">
      <alignment horizontal="left" vertical="top"/>
    </xf>
    <xf numFmtId="167" fontId="2" fillId="0" borderId="0" xfId="25" applyFont="1" applyAlignment="1">
      <alignment horizontal="left" vertical="top"/>
    </xf>
    <xf numFmtId="167" fontId="2" fillId="8" borderId="0" xfId="25" applyFont="1" applyFill="1" applyBorder="1" applyAlignment="1">
      <alignment horizontal="left" vertical="top"/>
    </xf>
    <xf numFmtId="167" fontId="2" fillId="9" borderId="0" xfId="25" applyFont="1" applyFill="1" applyBorder="1" applyAlignment="1">
      <alignment horizontal="left" vertical="top"/>
    </xf>
    <xf numFmtId="167" fontId="2" fillId="10" borderId="0" xfId="25" applyFont="1" applyFill="1" applyBorder="1" applyAlignment="1">
      <alignment horizontal="left" vertical="top"/>
    </xf>
    <xf numFmtId="167" fontId="3" fillId="0" borderId="0" xfId="25" applyFont="1" applyBorder="1">
      <alignment vertical="top"/>
    </xf>
    <xf numFmtId="167" fontId="4" fillId="0" borderId="0" xfId="25" applyFont="1" applyBorder="1">
      <alignment vertical="top"/>
    </xf>
    <xf numFmtId="167" fontId="6" fillId="0" borderId="0" xfId="25" applyFont="1" applyBorder="1">
      <alignment vertical="top"/>
    </xf>
    <xf numFmtId="167" fontId="36" fillId="0" borderId="0" xfId="25" applyFont="1" applyBorder="1">
      <alignment vertical="top"/>
    </xf>
    <xf numFmtId="167" fontId="2" fillId="6" borderId="0" xfId="25" applyFont="1" applyFill="1" applyBorder="1">
      <alignment vertical="top"/>
    </xf>
    <xf numFmtId="167" fontId="2" fillId="9" borderId="0" xfId="25" applyFont="1" applyFill="1" applyBorder="1">
      <alignment vertical="top"/>
    </xf>
    <xf numFmtId="167" fontId="2" fillId="10" borderId="0" xfId="25" applyFont="1" applyFill="1" applyBorder="1">
      <alignment vertical="top"/>
    </xf>
    <xf numFmtId="167" fontId="4" fillId="0" borderId="0" xfId="25" applyFont="1" applyFill="1">
      <alignment vertical="top"/>
    </xf>
    <xf numFmtId="167" fontId="2" fillId="11" borderId="0" xfId="25" applyFont="1" applyFill="1" applyBorder="1">
      <alignment vertical="top"/>
    </xf>
    <xf numFmtId="167" fontId="2" fillId="12" borderId="0" xfId="25" applyFont="1" applyFill="1" applyBorder="1">
      <alignment vertical="top"/>
    </xf>
    <xf numFmtId="167" fontId="2" fillId="13" borderId="0" xfId="25" applyFont="1" applyFill="1" applyBorder="1">
      <alignment vertical="top"/>
    </xf>
    <xf numFmtId="167" fontId="12" fillId="8" borderId="0" xfId="25" applyFont="1" applyFill="1">
      <alignment vertical="top"/>
    </xf>
    <xf numFmtId="167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7" fontId="12" fillId="8" borderId="0" xfId="25" applyFont="1" applyFill="1" applyAlignment="1">
      <alignment vertical="top" wrapText="1"/>
    </xf>
    <xf numFmtId="166" fontId="3" fillId="0" borderId="0" xfId="2" applyFont="1" applyFill="1">
      <alignment vertical="top"/>
    </xf>
    <xf numFmtId="167" fontId="7" fillId="3" borderId="0" xfId="0" applyFont="1" applyFill="1">
      <alignment vertical="top"/>
    </xf>
    <xf numFmtId="167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165" fontId="7" fillId="0" borderId="0" xfId="1" applyFont="1" applyBorder="1" applyAlignment="1">
      <alignment vertical="top"/>
    </xf>
    <xf numFmtId="167" fontId="7" fillId="0" borderId="0" xfId="0" applyFont="1" applyBorder="1">
      <alignment vertical="top"/>
    </xf>
    <xf numFmtId="167" fontId="6" fillId="0" borderId="0" xfId="0" applyFont="1" applyBorder="1">
      <alignment vertical="top"/>
    </xf>
    <xf numFmtId="167" fontId="7" fillId="0" borderId="0" xfId="0" applyFont="1" applyFill="1" applyBorder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>
      <alignment vertical="top"/>
    </xf>
    <xf numFmtId="170" fontId="23" fillId="0" borderId="0" xfId="8" applyNumberFormat="1" applyFont="1">
      <alignment vertical="top"/>
    </xf>
    <xf numFmtId="170" fontId="2" fillId="0" borderId="0" xfId="9" applyNumberFormat="1">
      <alignment horizontal="right" vertical="top"/>
    </xf>
    <xf numFmtId="170" fontId="2" fillId="0" borderId="0" xfId="10" applyNumberFormat="1" applyFont="1">
      <alignment vertical="top"/>
    </xf>
    <xf numFmtId="170" fontId="2" fillId="0" borderId="0" xfId="10" applyNumberFormat="1" applyFont="1" applyFill="1">
      <alignment vertical="top"/>
    </xf>
    <xf numFmtId="166" fontId="2" fillId="0" borderId="0" xfId="10" applyNumberFormat="1" applyFont="1">
      <alignment vertical="top"/>
    </xf>
    <xf numFmtId="172" fontId="3" fillId="0" borderId="0" xfId="7" applyNumberFormat="1" applyFill="1">
      <alignment vertical="top"/>
    </xf>
    <xf numFmtId="172" fontId="4" fillId="0" borderId="0" xfId="8" applyNumberFormat="1" applyFill="1">
      <alignment vertical="top"/>
    </xf>
    <xf numFmtId="172" fontId="23" fillId="0" borderId="0" xfId="8" applyNumberFormat="1" applyFont="1" applyFill="1">
      <alignment vertical="top"/>
    </xf>
    <xf numFmtId="172" fontId="2" fillId="0" borderId="0" xfId="9" applyNumberFormat="1" applyFill="1">
      <alignment horizontal="right" vertical="top"/>
    </xf>
    <xf numFmtId="172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3" fontId="3" fillId="0" borderId="0" xfId="7" applyNumberFormat="1" applyFill="1">
      <alignment vertical="top"/>
    </xf>
    <xf numFmtId="173" fontId="4" fillId="0" borderId="0" xfId="8" applyNumberFormat="1" applyFill="1">
      <alignment vertical="top"/>
    </xf>
    <xf numFmtId="173" fontId="23" fillId="0" borderId="0" xfId="8" applyNumberFormat="1" applyFont="1" applyFill="1">
      <alignment vertical="top"/>
    </xf>
    <xf numFmtId="173" fontId="2" fillId="0" borderId="0" xfId="9" applyNumberFormat="1" applyFill="1">
      <alignment horizontal="right" vertical="top"/>
    </xf>
    <xf numFmtId="165" fontId="6" fillId="0" borderId="0" xfId="1" applyFont="1" applyFill="1" applyAlignment="1">
      <alignment vertical="top"/>
    </xf>
    <xf numFmtId="174" fontId="6" fillId="0" borderId="0" xfId="11" applyFont="1" applyFill="1">
      <alignment vertical="top"/>
    </xf>
    <xf numFmtId="173" fontId="4" fillId="0" borderId="0" xfId="8" applyNumberFormat="1">
      <alignment vertical="top"/>
    </xf>
    <xf numFmtId="173" fontId="23" fillId="0" borderId="0" xfId="8" applyNumberFormat="1" applyFont="1">
      <alignment vertical="top"/>
    </xf>
    <xf numFmtId="173" fontId="2" fillId="0" borderId="0" xfId="9" applyNumberFormat="1">
      <alignment horizontal="right" vertical="top"/>
    </xf>
    <xf numFmtId="165" fontId="6" fillId="0" borderId="0" xfId="1" applyFont="1" applyAlignment="1">
      <alignment vertical="top"/>
    </xf>
    <xf numFmtId="174" fontId="6" fillId="0" borderId="0" xfId="11" applyFont="1">
      <alignment vertical="top"/>
    </xf>
    <xf numFmtId="169" fontId="3" fillId="0" borderId="0" xfId="7" applyFill="1">
      <alignment vertical="top"/>
    </xf>
    <xf numFmtId="169" fontId="4" fillId="0" borderId="0" xfId="8" applyNumberFormat="1">
      <alignment vertical="top"/>
    </xf>
    <xf numFmtId="169" fontId="23" fillId="0" borderId="0" xfId="8" applyNumberFormat="1" applyFont="1">
      <alignment vertical="top"/>
    </xf>
    <xf numFmtId="169" fontId="2" fillId="0" borderId="0" xfId="9" applyNumberFormat="1">
      <alignment horizontal="right" vertical="top"/>
    </xf>
    <xf numFmtId="168" fontId="2" fillId="0" borderId="0" xfId="6" applyFont="1">
      <alignment vertical="top"/>
    </xf>
    <xf numFmtId="168" fontId="2" fillId="0" borderId="0" xfId="6" applyFont="1" applyFill="1">
      <alignment vertical="top"/>
    </xf>
    <xf numFmtId="169" fontId="4" fillId="0" borderId="0" xfId="8" applyNumberFormat="1" applyFill="1">
      <alignment vertical="top"/>
    </xf>
    <xf numFmtId="169" fontId="23" fillId="0" borderId="0" xfId="8" applyNumberFormat="1" applyFont="1" applyFill="1">
      <alignment vertical="top"/>
    </xf>
    <xf numFmtId="169" fontId="2" fillId="0" borderId="0" xfId="9" applyNumberFormat="1" applyFill="1">
      <alignment horizontal="right" vertical="top"/>
    </xf>
    <xf numFmtId="165" fontId="8" fillId="0" borderId="0" xfId="1" applyFont="1" applyFill="1" applyAlignment="1">
      <alignment vertical="top"/>
    </xf>
    <xf numFmtId="167" fontId="8" fillId="0" borderId="0" xfId="0" applyFont="1" applyFill="1">
      <alignment vertical="top"/>
    </xf>
    <xf numFmtId="168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8" fontId="7" fillId="0" borderId="0" xfId="6" applyFont="1">
      <alignment vertical="top"/>
    </xf>
    <xf numFmtId="168" fontId="7" fillId="0" borderId="0" xfId="6" applyFont="1" applyFill="1">
      <alignment vertical="top"/>
    </xf>
    <xf numFmtId="175" fontId="2" fillId="0" borderId="0" xfId="0" applyNumberFormat="1" applyFont="1" applyFill="1">
      <alignment vertical="top"/>
    </xf>
    <xf numFmtId="165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165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9" fontId="6" fillId="0" borderId="0" xfId="1" applyNumberFormat="1" applyFont="1" applyFill="1" applyAlignment="1">
      <alignment vertical="top"/>
    </xf>
    <xf numFmtId="169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7" fontId="12" fillId="7" borderId="0" xfId="0" applyFont="1" applyFill="1">
      <alignment vertical="top"/>
    </xf>
    <xf numFmtId="167" fontId="7" fillId="7" borderId="0" xfId="0" applyFont="1" applyFill="1">
      <alignment vertical="top"/>
    </xf>
    <xf numFmtId="167" fontId="42" fillId="14" borderId="0" xfId="26" applyFont="1" applyFill="1" applyBorder="1">
      <alignment vertical="top"/>
    </xf>
    <xf numFmtId="167" fontId="43" fillId="14" borderId="0" xfId="26" applyFont="1" applyFill="1" applyBorder="1">
      <alignment vertical="top"/>
    </xf>
    <xf numFmtId="167" fontId="2" fillId="0" borderId="0" xfId="25" applyFont="1" applyBorder="1" applyAlignment="1">
      <alignment horizontal="center" vertical="top"/>
    </xf>
    <xf numFmtId="167" fontId="2" fillId="15" borderId="1" xfId="25" applyFont="1" applyFill="1" applyBorder="1">
      <alignment vertical="top"/>
    </xf>
    <xf numFmtId="167" fontId="29" fillId="15" borderId="2" xfId="25" applyFont="1" applyFill="1" applyBorder="1" applyAlignment="1">
      <alignment horizontal="center" vertical="top"/>
    </xf>
    <xf numFmtId="167" fontId="2" fillId="15" borderId="3" xfId="25" applyFont="1" applyFill="1" applyBorder="1">
      <alignment vertical="top"/>
    </xf>
    <xf numFmtId="167" fontId="0" fillId="0" borderId="0" xfId="0" applyAlignment="1">
      <alignment vertical="top" wrapText="1"/>
    </xf>
    <xf numFmtId="181" fontId="19" fillId="0" borderId="0" xfId="0" applyNumberFormat="1" applyFont="1">
      <alignment vertical="top"/>
    </xf>
    <xf numFmtId="167" fontId="2" fillId="0" borderId="23" xfId="25" applyFont="1" applyBorder="1">
      <alignment vertical="top"/>
    </xf>
    <xf numFmtId="167" fontId="2" fillId="0" borderId="24" xfId="25" applyFont="1" applyBorder="1">
      <alignment vertical="top"/>
    </xf>
    <xf numFmtId="167" fontId="2" fillId="0" borderId="25" xfId="25" applyFont="1" applyBorder="1">
      <alignment vertical="top"/>
    </xf>
    <xf numFmtId="167" fontId="2" fillId="0" borderId="26" xfId="25" applyFont="1" applyBorder="1" applyAlignment="1">
      <alignment horizontal="right" vertical="top"/>
    </xf>
    <xf numFmtId="167" fontId="2" fillId="0" borderId="27" xfId="25" applyFont="1" applyBorder="1">
      <alignment vertical="top"/>
    </xf>
    <xf numFmtId="167" fontId="17" fillId="0" borderId="26" xfId="25" applyFont="1" applyBorder="1" applyAlignment="1">
      <alignment horizontal="right" vertical="center"/>
    </xf>
    <xf numFmtId="167" fontId="17" fillId="0" borderId="27" xfId="25" applyFont="1" applyBorder="1" applyAlignment="1">
      <alignment vertical="center"/>
    </xf>
    <xf numFmtId="167" fontId="2" fillId="0" borderId="28" xfId="25" applyFont="1" applyBorder="1">
      <alignment vertical="top"/>
    </xf>
    <xf numFmtId="167" fontId="2" fillId="0" borderId="30" xfId="25" applyFont="1" applyBorder="1">
      <alignment vertical="top"/>
    </xf>
    <xf numFmtId="167" fontId="2" fillId="0" borderId="26" xfId="25" applyFont="1" applyBorder="1">
      <alignment vertical="top"/>
    </xf>
    <xf numFmtId="167" fontId="17" fillId="0" borderId="26" xfId="25" applyFont="1" applyBorder="1" applyAlignment="1">
      <alignment vertical="center"/>
    </xf>
    <xf numFmtId="167" fontId="2" fillId="0" borderId="29" xfId="25" applyFont="1" applyBorder="1" applyAlignment="1">
      <alignment horizontal="center" vertical="top" wrapText="1"/>
    </xf>
    <xf numFmtId="167" fontId="2" fillId="16" borderId="0" xfId="0" applyFont="1" applyFill="1" applyAlignment="1">
      <alignment horizontal="right" vertical="top"/>
    </xf>
    <xf numFmtId="167" fontId="0" fillId="0" borderId="0" xfId="0" applyFill="1" applyBorder="1">
      <alignment vertical="top"/>
    </xf>
    <xf numFmtId="167" fontId="12" fillId="0" borderId="0" xfId="0" applyFont="1" applyFill="1">
      <alignment vertical="top"/>
    </xf>
    <xf numFmtId="167" fontId="24" fillId="6" borderId="18" xfId="25" applyFont="1" applyFill="1" applyBorder="1" applyAlignment="1">
      <alignment horizontal="center" vertical="center"/>
    </xf>
    <xf numFmtId="167" fontId="46" fillId="14" borderId="0" xfId="26" applyFont="1" applyFill="1" applyBorder="1">
      <alignment vertical="top"/>
    </xf>
    <xf numFmtId="167" fontId="2" fillId="6" borderId="0" xfId="10" applyNumberFormat="1" applyFont="1" applyFill="1" applyBorder="1">
      <alignment vertical="top"/>
    </xf>
    <xf numFmtId="174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80" fontId="19" fillId="0" borderId="0" xfId="0" applyNumberFormat="1" applyFont="1">
      <alignment vertical="top"/>
    </xf>
    <xf numFmtId="176" fontId="9" fillId="6" borderId="0" xfId="18" applyFont="1" applyFill="1" applyBorder="1">
      <alignment vertical="top"/>
    </xf>
    <xf numFmtId="165" fontId="19" fillId="0" borderId="0" xfId="0" applyNumberFormat="1" applyFont="1" applyFill="1">
      <alignment vertical="top"/>
    </xf>
    <xf numFmtId="180" fontId="19" fillId="0" borderId="0" xfId="10" applyNumberFormat="1" applyFont="1">
      <alignment vertical="top"/>
    </xf>
    <xf numFmtId="180" fontId="7" fillId="0" borderId="0" xfId="10" applyNumberFormat="1" applyFont="1">
      <alignment vertical="top"/>
    </xf>
    <xf numFmtId="180" fontId="7" fillId="0" borderId="0" xfId="10" applyNumberFormat="1" applyFont="1" applyFill="1">
      <alignment vertical="top"/>
    </xf>
    <xf numFmtId="180" fontId="12" fillId="0" borderId="31" xfId="10" applyNumberFormat="1" applyFont="1" applyBorder="1">
      <alignment vertical="top"/>
    </xf>
    <xf numFmtId="180" fontId="2" fillId="0" borderId="0" xfId="10" applyNumberFormat="1" applyFont="1" applyFill="1">
      <alignment vertical="top"/>
    </xf>
    <xf numFmtId="180" fontId="2" fillId="6" borderId="0" xfId="10" applyNumberFormat="1" applyFont="1" applyFill="1" applyBorder="1">
      <alignment vertical="top"/>
    </xf>
    <xf numFmtId="167" fontId="0" fillId="0" borderId="0" xfId="0" applyBorder="1">
      <alignment vertical="top"/>
    </xf>
    <xf numFmtId="178" fontId="2" fillId="6" borderId="0" xfId="10" applyNumberFormat="1" applyFont="1" applyFill="1" applyBorder="1">
      <alignment vertical="top"/>
    </xf>
    <xf numFmtId="180" fontId="19" fillId="0" borderId="0" xfId="0" applyNumberFormat="1" applyFont="1" applyAlignment="1">
      <alignment vertical="top" wrapText="1"/>
    </xf>
    <xf numFmtId="180" fontId="39" fillId="0" borderId="32" xfId="10" applyNumberFormat="1" applyFont="1" applyBorder="1">
      <alignment vertical="top"/>
    </xf>
    <xf numFmtId="180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2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7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7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7" fontId="2" fillId="0" borderId="0" xfId="25" applyFont="1" applyFill="1" applyBorder="1" applyAlignment="1">
      <alignment horizontal="center" vertical="top" wrapText="1"/>
    </xf>
    <xf numFmtId="167" fontId="2" fillId="0" borderId="42" xfId="25" applyFont="1" applyBorder="1" applyAlignment="1">
      <alignment horizontal="center" vertical="top" wrapText="1"/>
    </xf>
    <xf numFmtId="167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7" fontId="2" fillId="0" borderId="0" xfId="25" applyFont="1" applyFill="1" applyBorder="1" applyAlignment="1">
      <alignment horizontal="center" vertical="top" wrapText="1"/>
    </xf>
    <xf numFmtId="167" fontId="2" fillId="0" borderId="29" xfId="25" applyFont="1" applyFill="1" applyBorder="1" applyAlignment="1">
      <alignment horizontal="center" vertical="top" wrapText="1"/>
    </xf>
    <xf numFmtId="167" fontId="2" fillId="0" borderId="42" xfId="25" applyFont="1" applyBorder="1" applyAlignment="1">
      <alignment horizontal="center" vertical="top" wrapText="1"/>
    </xf>
    <xf numFmtId="167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PR19ReconciliationRulebook\Shared%20Documents\General\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2028">
          <cell r="F2028">
            <v>9.9999999999999995E-7</v>
          </cell>
        </row>
        <row r="2030">
          <cell r="F2030">
            <v>1E-4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User guide</v>
          </cell>
        </row>
      </sheetData>
      <sheetData sheetId="6"/>
      <sheetData sheetId="7"/>
      <sheetData sheetId="8">
        <row r="31">
          <cell r="F31">
            <v>1E-3</v>
          </cell>
        </row>
      </sheetData>
      <sheetData sheetId="9"/>
      <sheetData sheetId="10"/>
      <sheetData sheetId="11">
        <row r="20">
          <cell r="F20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topLeftCell="A24" zoomScaleNormal="100" workbookViewId="0"/>
  </sheetViews>
  <sheetFormatPr defaultColWidth="0" defaultRowHeight="13.5" customHeight="1" zeroHeight="1"/>
  <cols>
    <col min="1" max="1" width="9" style="276" customWidth="1"/>
    <col min="2" max="2" width="26.3984375" style="276" customWidth="1"/>
    <col min="3" max="3" width="17.5" style="276" customWidth="1"/>
    <col min="4" max="4" width="23.5" style="276" customWidth="1"/>
    <col min="5" max="5" width="63.89843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984375" style="276" customWidth="1"/>
    <col min="10" max="13" width="0" style="276" hidden="1" customWidth="1"/>
    <col min="14" max="16384" width="9" style="276" hidden="1"/>
  </cols>
  <sheetData>
    <row r="1" spans="1:9" s="274" customFormat="1" ht="28.8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6.8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2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2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2">
      <c r="A5" s="275"/>
      <c r="B5" s="277" t="s">
        <v>3</v>
      </c>
      <c r="C5" s="277" t="s">
        <v>176</v>
      </c>
      <c r="D5" s="275"/>
      <c r="E5" s="275"/>
      <c r="F5" s="275"/>
      <c r="G5" s="275"/>
      <c r="H5" s="275"/>
      <c r="I5" s="275"/>
    </row>
    <row r="6" spans="1:9" ht="16.2">
      <c r="A6" s="275"/>
      <c r="B6" s="277" t="s">
        <v>4</v>
      </c>
      <c r="C6" s="299">
        <v>44167</v>
      </c>
      <c r="D6" s="275"/>
      <c r="E6" s="275"/>
      <c r="F6" s="275"/>
      <c r="G6" s="275"/>
      <c r="H6" s="275"/>
      <c r="I6" s="275"/>
    </row>
    <row r="7" spans="1:9" ht="16.2">
      <c r="A7" s="275"/>
      <c r="B7" s="277" t="s">
        <v>5</v>
      </c>
      <c r="C7" s="277" t="s">
        <v>6</v>
      </c>
      <c r="D7" s="275"/>
      <c r="E7" s="275"/>
      <c r="F7" s="275"/>
      <c r="G7" s="275"/>
      <c r="H7" s="275"/>
      <c r="I7" s="275"/>
    </row>
    <row r="8" spans="1:9" ht="16.2">
      <c r="A8" s="275"/>
      <c r="B8" s="277" t="s">
        <v>7</v>
      </c>
      <c r="C8" s="277" t="s">
        <v>8</v>
      </c>
      <c r="D8" s="275"/>
      <c r="E8" s="275"/>
      <c r="F8" s="275"/>
      <c r="G8" s="275"/>
      <c r="H8" s="275"/>
      <c r="I8" s="275"/>
    </row>
    <row r="9" spans="1:9" ht="16.2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4.4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3.8">
      <c r="A11" s="279"/>
      <c r="B11" s="279" t="s">
        <v>9</v>
      </c>
      <c r="C11" s="279" t="s">
        <v>10</v>
      </c>
      <c r="D11" s="279"/>
      <c r="E11" s="279"/>
      <c r="F11" s="279"/>
      <c r="G11" s="279"/>
      <c r="H11" s="279"/>
      <c r="I11" s="279"/>
    </row>
    <row r="12" spans="1:9" ht="13.8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3.8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3.8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3.8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3.8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3.8">
      <c r="A17" s="279"/>
      <c r="B17" s="279" t="s">
        <v>11</v>
      </c>
      <c r="C17" s="279" t="s">
        <v>12</v>
      </c>
      <c r="D17" s="279"/>
      <c r="E17" s="279"/>
      <c r="F17" s="279"/>
      <c r="G17" s="279"/>
      <c r="H17" s="279"/>
      <c r="I17" s="279"/>
    </row>
    <row r="18" spans="1:9" ht="13.8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2">
      <c r="A19" s="279"/>
      <c r="B19" s="279" t="s">
        <v>13</v>
      </c>
      <c r="C19" s="279" t="s">
        <v>12</v>
      </c>
      <c r="D19" s="281"/>
      <c r="E19" s="281"/>
      <c r="F19" s="281"/>
      <c r="G19" s="279"/>
      <c r="H19" s="279"/>
      <c r="I19" s="279"/>
    </row>
    <row r="20" spans="1:9" ht="16.2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3.8">
      <c r="A21" s="279"/>
      <c r="B21" s="279"/>
      <c r="C21" s="282" t="s">
        <v>14</v>
      </c>
      <c r="D21" s="283"/>
      <c r="E21" s="284" t="s">
        <v>15</v>
      </c>
      <c r="F21" s="285" t="s">
        <v>16</v>
      </c>
      <c r="G21" s="279"/>
      <c r="H21" s="279"/>
      <c r="I21" s="279"/>
    </row>
    <row r="22" spans="1:9" ht="13.8">
      <c r="A22" s="279"/>
      <c r="B22" s="279"/>
      <c r="C22" s="300"/>
      <c r="D22" s="301"/>
      <c r="E22" s="286"/>
      <c r="F22" s="287"/>
      <c r="G22" s="279"/>
      <c r="H22" s="279"/>
      <c r="I22" s="279"/>
    </row>
    <row r="23" spans="1:9" ht="13.8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3.8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2">
      <c r="B25" s="279" t="s">
        <v>17</v>
      </c>
      <c r="C25" s="288" t="s">
        <v>18</v>
      </c>
      <c r="D25" s="281"/>
      <c r="E25" s="281"/>
      <c r="F25" s="281"/>
    </row>
    <row r="26" spans="1:9" ht="16.2">
      <c r="B26" s="289"/>
      <c r="C26" s="281"/>
      <c r="D26" s="281"/>
      <c r="E26" s="281"/>
      <c r="F26" s="281"/>
    </row>
    <row r="27" spans="1:9" ht="16.2">
      <c r="B27" s="289"/>
      <c r="C27" s="282" t="s">
        <v>19</v>
      </c>
      <c r="D27" s="284" t="s">
        <v>20</v>
      </c>
      <c r="E27" s="284" t="s">
        <v>21</v>
      </c>
      <c r="F27" s="285" t="s">
        <v>22</v>
      </c>
    </row>
    <row r="28" spans="1:9" ht="16.2">
      <c r="B28" s="289"/>
      <c r="C28" s="302" t="s">
        <v>23</v>
      </c>
      <c r="D28" s="302" t="s">
        <v>24</v>
      </c>
      <c r="E28" s="302" t="s">
        <v>25</v>
      </c>
      <c r="F28" s="290"/>
    </row>
    <row r="29" spans="1:9" ht="16.2">
      <c r="B29" s="289"/>
      <c r="C29" s="303"/>
      <c r="D29" s="303"/>
      <c r="E29" s="303"/>
      <c r="F29" s="291"/>
    </row>
    <row r="30" spans="1:9" ht="16.2">
      <c r="B30" s="289"/>
      <c r="C30" s="303"/>
      <c r="D30" s="303"/>
      <c r="E30" s="303"/>
      <c r="F30" s="291"/>
    </row>
    <row r="31" spans="1:9" ht="16.2">
      <c r="B31" s="289"/>
      <c r="C31" s="304"/>
      <c r="D31" s="304"/>
      <c r="E31" s="304"/>
      <c r="F31" s="292"/>
    </row>
    <row r="32" spans="1:9" ht="13.8"/>
    <row r="33" spans="1:9" ht="13.8"/>
    <row r="34" spans="1:9" ht="13.8"/>
    <row r="35" spans="1:9" ht="13.8"/>
    <row r="36" spans="1:9" ht="13.8">
      <c r="A36" s="293" t="s">
        <v>26</v>
      </c>
      <c r="B36" s="293"/>
      <c r="C36" s="293"/>
      <c r="D36" s="294"/>
      <c r="E36" s="295"/>
      <c r="F36" s="295"/>
      <c r="G36" s="295"/>
      <c r="H36" s="295"/>
      <c r="I36" s="295"/>
    </row>
    <row r="37" spans="1:9" ht="13.8"/>
    <row r="38" spans="1:9" ht="13.8"/>
    <row r="39" spans="1:9" ht="13.8"/>
    <row r="40" spans="1:9" ht="13.8" hidden="1"/>
    <row r="41" spans="1:9" ht="13.8" hidden="1"/>
    <row r="42" spans="1:9" ht="13.8" hidden="1"/>
    <row r="43" spans="1:9" ht="13.8" hidden="1"/>
    <row r="44" spans="1:9" ht="13.8" hidden="1"/>
    <row r="45" spans="1:9" ht="13.8" hidden="1"/>
    <row r="46" spans="1:9" ht="13.8" hidden="1"/>
    <row r="47" spans="1:9" ht="13.8" hidden="1"/>
    <row r="48" spans="1:9" ht="13.8" hidden="1"/>
    <row r="49" ht="13.8" hidden="1"/>
    <row r="50" ht="13.8" hidden="1"/>
    <row r="51" ht="13.8" hidden="1"/>
    <row r="52" ht="13.8" hidden="1"/>
    <row r="53" ht="13.8" hidden="1"/>
    <row r="54" ht="13.8" hidden="1"/>
    <row r="55" ht="13.8" hidden="1"/>
    <row r="56" ht="13.8" hidden="1"/>
    <row r="57" ht="13.8" hidden="1"/>
    <row r="58" ht="13.8" hidden="1"/>
    <row r="59" ht="13.8" hidden="1"/>
    <row r="60" ht="13.8" hidden="1"/>
    <row r="61" ht="13.8" hidden="1"/>
    <row r="62" ht="13.8" hidden="1"/>
    <row r="63" ht="13.8" hidden="1"/>
    <row r="64" ht="13.8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.2" zeroHeight="1"/>
  <cols>
    <col min="1" max="1" width="1.09765625" style="96" customWidth="1"/>
    <col min="2" max="4" width="1.09765625" style="64" customWidth="1"/>
    <col min="5" max="5" width="2.3984375" style="64" customWidth="1"/>
    <col min="6" max="6" width="4.09765625" style="64" customWidth="1"/>
    <col min="7" max="7" width="2.3984375" style="64" customWidth="1"/>
    <col min="8" max="8" width="32.8984375" style="124" customWidth="1"/>
    <col min="9" max="9" width="2.3984375" style="64" customWidth="1"/>
    <col min="10" max="10" width="4.09765625" style="64" customWidth="1"/>
    <col min="11" max="12" width="2.3984375" style="64" customWidth="1"/>
    <col min="13" max="13" width="27.59765625" style="64" customWidth="1"/>
    <col min="14" max="15" width="2.3984375" style="64" customWidth="1"/>
    <col min="16" max="16" width="4.09765625" style="64" customWidth="1"/>
    <col min="17" max="18" width="2.3984375" style="64" customWidth="1"/>
    <col min="19" max="19" width="27.59765625" style="64" customWidth="1"/>
    <col min="20" max="21" width="2.3984375" style="64" customWidth="1"/>
    <col min="22" max="22" width="5.09765625" style="64" customWidth="1"/>
    <col min="23" max="24" width="2.3984375" style="64" customWidth="1"/>
    <col min="25" max="25" width="27.59765625" style="64" customWidth="1"/>
    <col min="26" max="29" width="2.3984375" style="64" customWidth="1"/>
    <col min="30" max="16384" width="8.09765625" style="64" hidden="1"/>
  </cols>
  <sheetData>
    <row r="1" spans="1:29" ht="28.2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27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6">
      <c r="A5" s="68"/>
      <c r="B5" s="69"/>
      <c r="C5" s="69"/>
      <c r="D5" s="69"/>
      <c r="E5" s="69"/>
      <c r="F5" s="70" t="s">
        <v>28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8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29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30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8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6">
      <c r="A13" s="68"/>
      <c r="B13" s="69"/>
      <c r="C13" s="69"/>
      <c r="D13" s="69"/>
      <c r="E13" s="69"/>
      <c r="F13" s="86" t="s">
        <v>31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8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32</v>
      </c>
      <c r="I19" s="77"/>
      <c r="J19" s="77"/>
      <c r="K19" s="77"/>
      <c r="L19" s="77"/>
      <c r="M19" s="234" t="s">
        <v>33</v>
      </c>
      <c r="N19" s="77"/>
      <c r="O19" s="77"/>
      <c r="P19" s="77"/>
      <c r="Q19" s="77"/>
      <c r="R19" s="77"/>
      <c r="S19" s="234" t="s">
        <v>34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8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4.4">
      <c r="A25" s="74"/>
      <c r="B25" s="75"/>
      <c r="C25" s="75"/>
      <c r="D25" s="75"/>
      <c r="E25" s="75"/>
      <c r="F25" s="93" t="s">
        <v>35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36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36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37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38</v>
      </c>
      <c r="I32" s="97"/>
      <c r="J32" s="97"/>
      <c r="K32" s="97"/>
      <c r="L32" s="97"/>
      <c r="M32" s="97" t="s">
        <v>39</v>
      </c>
      <c r="N32" s="97"/>
      <c r="O32" s="97"/>
      <c r="P32" s="97"/>
      <c r="Q32" s="97"/>
      <c r="R32" s="97"/>
      <c r="S32" s="97" t="s">
        <v>40</v>
      </c>
      <c r="T32" s="97"/>
      <c r="U32" s="97"/>
      <c r="Y32" s="97" t="s">
        <v>41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8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2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7" customHeight="1" thickBot="1">
      <c r="A36" s="116"/>
      <c r="B36" s="116"/>
      <c r="C36" s="116"/>
      <c r="D36" s="116"/>
      <c r="E36" s="116"/>
      <c r="F36" s="117"/>
      <c r="G36" s="243"/>
      <c r="H36" s="296" t="s">
        <v>42</v>
      </c>
      <c r="I36" s="244"/>
      <c r="J36" s="109"/>
      <c r="K36" s="113"/>
      <c r="L36" s="118"/>
      <c r="M36" s="298" t="s">
        <v>43</v>
      </c>
      <c r="N36" s="119"/>
      <c r="O36" s="115"/>
      <c r="P36" s="119"/>
      <c r="R36" s="110"/>
      <c r="S36" s="296" t="s">
        <v>44</v>
      </c>
      <c r="T36" s="108"/>
      <c r="U36" s="79"/>
      <c r="V36" s="116"/>
      <c r="W36" s="119"/>
      <c r="X36" s="247"/>
      <c r="Y36" s="298" t="s">
        <v>45</v>
      </c>
      <c r="Z36" s="242"/>
      <c r="AA36" s="119"/>
    </row>
    <row r="37" spans="1:27" ht="16.95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95" customHeight="1">
      <c r="F38" s="102"/>
      <c r="G38" s="241"/>
      <c r="H38" s="305" t="s">
        <v>46</v>
      </c>
      <c r="I38" s="242"/>
      <c r="J38" s="109"/>
      <c r="K38" s="110"/>
      <c r="L38" s="111"/>
      <c r="M38" s="307" t="s">
        <v>47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3.8">
      <c r="A39" s="116"/>
      <c r="B39" s="116"/>
      <c r="C39" s="116"/>
      <c r="D39" s="116"/>
      <c r="E39" s="116"/>
      <c r="F39" s="117"/>
      <c r="G39" s="245"/>
      <c r="H39" s="306"/>
      <c r="I39" s="246"/>
      <c r="J39" s="109"/>
      <c r="K39" s="113"/>
      <c r="L39" s="118"/>
      <c r="M39" s="30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4.4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6.4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48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49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50</v>
      </c>
      <c r="J52" s="64" t="s">
        <v>51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52</v>
      </c>
      <c r="J54" s="64" t="s">
        <v>53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54</v>
      </c>
      <c r="J56" s="64" t="s">
        <v>55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56</v>
      </c>
      <c r="J58" s="64" t="s">
        <v>57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58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59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60</v>
      </c>
      <c r="J64" s="106" t="s">
        <v>61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62</v>
      </c>
      <c r="J66" s="106" t="s">
        <v>63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64</v>
      </c>
      <c r="J68" s="77" t="s">
        <v>65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66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67</v>
      </c>
      <c r="J71" s="106" t="s">
        <v>29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68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69</v>
      </c>
      <c r="J75" s="106" t="s">
        <v>70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71</v>
      </c>
      <c r="J77" s="106" t="s">
        <v>72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73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74</v>
      </c>
      <c r="J81" s="106" t="s">
        <v>75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76</v>
      </c>
      <c r="J83" s="106" t="s">
        <v>77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78</v>
      </c>
      <c r="J85" s="106" t="s">
        <v>79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80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81</v>
      </c>
      <c r="I90" s="75" t="s">
        <v>82</v>
      </c>
    </row>
    <row r="91" spans="1:29">
      <c r="B91" s="74"/>
      <c r="C91" s="147"/>
      <c r="D91" s="133"/>
      <c r="H91" s="64" t="s">
        <v>83</v>
      </c>
      <c r="I91" s="64" t="s">
        <v>84</v>
      </c>
    </row>
    <row r="92" spans="1:29" customFormat="1" ht="13.8">
      <c r="B92" s="64"/>
      <c r="C92" s="64"/>
      <c r="D92" s="64"/>
      <c r="E92" s="64"/>
      <c r="F92" s="64"/>
      <c r="G92" s="64"/>
      <c r="H92" t="s">
        <v>85</v>
      </c>
      <c r="I92" s="24" t="s">
        <v>86</v>
      </c>
    </row>
    <row r="93" spans="1:29" customFormat="1" ht="13.8">
      <c r="B93" s="64"/>
      <c r="C93" s="64"/>
      <c r="D93" s="64"/>
      <c r="E93" s="64"/>
      <c r="F93" s="64"/>
      <c r="G93" s="64"/>
      <c r="H93" t="s">
        <v>87</v>
      </c>
      <c r="I93" s="24" t="s">
        <v>88</v>
      </c>
    </row>
    <row r="94" spans="1:29" customFormat="1" ht="13.8">
      <c r="B94" s="64"/>
      <c r="C94" s="64"/>
      <c r="D94" s="64"/>
      <c r="E94" s="64"/>
      <c r="F94" s="64"/>
      <c r="G94" s="64"/>
      <c r="H94" s="64" t="s">
        <v>89</v>
      </c>
      <c r="I94" s="24" t="s">
        <v>90</v>
      </c>
    </row>
    <row r="95" spans="1:29">
      <c r="B95" s="74"/>
      <c r="C95" s="147"/>
      <c r="D95" s="133"/>
      <c r="H95" s="64" t="s">
        <v>91</v>
      </c>
      <c r="I95" s="64" t="s">
        <v>92</v>
      </c>
    </row>
    <row r="96" spans="1:29">
      <c r="B96" s="74"/>
      <c r="C96" s="147"/>
      <c r="D96" s="133"/>
      <c r="H96" s="64" t="s">
        <v>93</v>
      </c>
      <c r="I96" s="75" t="s">
        <v>94</v>
      </c>
    </row>
    <row r="97" spans="1:9">
      <c r="B97" s="74"/>
      <c r="C97" s="147"/>
      <c r="D97" s="133"/>
      <c r="H97" s="64" t="s">
        <v>95</v>
      </c>
      <c r="I97" s="75" t="s">
        <v>96</v>
      </c>
    </row>
    <row r="98" spans="1:9">
      <c r="B98" s="74"/>
      <c r="C98" s="147"/>
      <c r="D98" s="133"/>
      <c r="H98" s="64" t="s">
        <v>97</v>
      </c>
      <c r="I98" s="75" t="s">
        <v>98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99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topLeftCell="A35" zoomScaleNormal="100" workbookViewId="0">
      <selection activeCell="G27" sqref="G27"/>
    </sheetView>
  </sheetViews>
  <sheetFormatPr defaultColWidth="0" defaultRowHeight="13.8" zeroHeight="1"/>
  <cols>
    <col min="1" max="4" width="1.09765625" customWidth="1"/>
    <col min="5" max="5" width="50.5" customWidth="1"/>
    <col min="6" max="6" width="13" bestFit="1" customWidth="1"/>
    <col min="7" max="7" width="12.59765625" customWidth="1"/>
    <col min="8" max="16" width="0" hidden="1" customWidth="1"/>
    <col min="17" max="16382" width="8.59765625" hidden="1"/>
    <col min="16383" max="16383" width="8.59765625" hidden="1" customWidth="1"/>
    <col min="16384" max="16384" width="25.09765625" hidden="1"/>
  </cols>
  <sheetData>
    <row r="1" spans="1:7" s="230" customFormat="1" ht="28.2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100</v>
      </c>
      <c r="G5" s="15" t="s">
        <v>101</v>
      </c>
    </row>
    <row r="6" spans="1:7" s="10" customFormat="1" ht="13.2">
      <c r="A6" s="17"/>
      <c r="B6" s="18"/>
      <c r="C6" s="18"/>
      <c r="D6" s="2"/>
      <c r="E6" s="19" t="s">
        <v>102</v>
      </c>
    </row>
    <row r="7" spans="1:7" s="10" customFormat="1" ht="13.2">
      <c r="A7" s="61"/>
      <c r="B7" s="1"/>
      <c r="C7" s="1"/>
      <c r="D7" s="62"/>
      <c r="E7" s="7"/>
      <c r="F7" s="34"/>
      <c r="G7" s="34"/>
    </row>
    <row r="8" spans="1:7" s="10" customFormat="1" ht="13.2">
      <c r="A8" s="61" t="s">
        <v>103</v>
      </c>
      <c r="B8" s="34"/>
      <c r="C8" s="1"/>
      <c r="D8" s="62"/>
      <c r="E8" s="7"/>
      <c r="F8" s="34"/>
      <c r="G8" s="34"/>
    </row>
    <row r="9" spans="1:7" s="10" customFormat="1" ht="13.2">
      <c r="A9" s="61"/>
      <c r="B9" s="34"/>
      <c r="C9" s="1"/>
      <c r="D9" s="62"/>
      <c r="E9" s="7"/>
      <c r="F9" s="34"/>
      <c r="G9" s="34"/>
    </row>
    <row r="10" spans="1:7" s="34" customFormat="1" ht="13.2">
      <c r="B10" s="1"/>
      <c r="C10" s="1"/>
      <c r="D10" s="62"/>
      <c r="E10" s="7" t="s">
        <v>104</v>
      </c>
      <c r="F10" s="255" t="s">
        <v>177</v>
      </c>
    </row>
    <row r="11" spans="1:7" s="4" customFormat="1" ht="13.2">
      <c r="B11" s="1"/>
      <c r="C11" s="1"/>
      <c r="D11" s="20"/>
      <c r="E11" s="4" t="s">
        <v>105</v>
      </c>
      <c r="F11" s="255" t="s">
        <v>97</v>
      </c>
    </row>
    <row r="12" spans="1:7" s="4" customFormat="1" ht="13.2">
      <c r="A12" s="16"/>
      <c r="B12" s="1"/>
      <c r="C12" s="1"/>
      <c r="D12" s="20"/>
      <c r="E12" s="6"/>
    </row>
    <row r="13" spans="1:7" s="23" customFormat="1">
      <c r="A13" s="61" t="s">
        <v>106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107</v>
      </c>
      <c r="F15" s="256">
        <v>42461</v>
      </c>
      <c r="G15" s="8" t="s">
        <v>108</v>
      </c>
    </row>
    <row r="16" spans="1:7">
      <c r="E16" s="24"/>
      <c r="F16" s="24"/>
      <c r="G16" s="24"/>
    </row>
    <row r="17" spans="1:7">
      <c r="E17" s="24" t="s">
        <v>109</v>
      </c>
      <c r="F17" s="256">
        <v>43921</v>
      </c>
      <c r="G17" s="8" t="s">
        <v>108</v>
      </c>
    </row>
    <row r="18" spans="1:7" s="13" customFormat="1">
      <c r="E18" s="26"/>
      <c r="F18" s="9"/>
      <c r="G18" s="9"/>
    </row>
    <row r="19" spans="1:7">
      <c r="E19" s="24" t="s">
        <v>110</v>
      </c>
      <c r="F19" s="256">
        <v>43921</v>
      </c>
      <c r="G19" s="8" t="s">
        <v>108</v>
      </c>
    </row>
    <row r="20" spans="1:7">
      <c r="E20" s="24" t="s">
        <v>111</v>
      </c>
      <c r="F20" s="255">
        <v>5</v>
      </c>
      <c r="G20" s="25" t="s">
        <v>112</v>
      </c>
    </row>
    <row r="21" spans="1:7">
      <c r="E21" s="24" t="s">
        <v>113</v>
      </c>
      <c r="F21" s="256">
        <f>DATE(YEAR(F19)+F20,MONTH(F19),DAY(F19))</f>
        <v>45747</v>
      </c>
      <c r="G21" s="9" t="s">
        <v>108</v>
      </c>
    </row>
    <row r="22" spans="1:7"/>
    <row r="23" spans="1:7">
      <c r="E23" s="6" t="s">
        <v>114</v>
      </c>
      <c r="F23" s="257">
        <v>2017</v>
      </c>
      <c r="G23" s="4" t="s">
        <v>115</v>
      </c>
    </row>
    <row r="24" spans="1:7">
      <c r="E24" s="6" t="s">
        <v>116</v>
      </c>
      <c r="F24" s="255">
        <v>3</v>
      </c>
      <c r="G24" s="4" t="s">
        <v>117</v>
      </c>
    </row>
    <row r="25" spans="1:7"/>
    <row r="26" spans="1:7" s="13" customFormat="1">
      <c r="A26" s="252" t="s">
        <v>118</v>
      </c>
    </row>
    <row r="27" spans="1:7" s="13" customFormat="1"/>
    <row r="28" spans="1:7" s="13" customFormat="1">
      <c r="E28" s="26" t="s">
        <v>119</v>
      </c>
      <c r="F28" s="259">
        <v>3.1099999999999999E-2</v>
      </c>
      <c r="G28" s="26" t="s">
        <v>120</v>
      </c>
    </row>
    <row r="29" spans="1:7" s="13" customFormat="1"/>
    <row r="30" spans="1:7">
      <c r="A30" s="29" t="s">
        <v>121</v>
      </c>
      <c r="E30" s="31"/>
      <c r="G30" s="24"/>
    </row>
    <row r="31" spans="1:7">
      <c r="E31" s="31"/>
      <c r="G31" s="24"/>
    </row>
    <row r="32" spans="1:7">
      <c r="E32" s="31" t="s">
        <v>122</v>
      </c>
      <c r="F32" s="255">
        <v>1000000</v>
      </c>
      <c r="G32" s="24" t="s">
        <v>81</v>
      </c>
    </row>
    <row r="33" spans="1:1"/>
    <row r="34" spans="1:1" s="229" customFormat="1" ht="13.2">
      <c r="A34" s="228" t="s">
        <v>123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tabSelected="1" defaultGridColor="0" colorId="22" zoomScaleNormal="100" workbookViewId="0">
      <pane xSplit="9" ySplit="6" topLeftCell="M7" activePane="bottomRight" state="frozen"/>
      <selection pane="topRight"/>
      <selection pane="bottomLeft"/>
      <selection pane="bottomRight" activeCell="O22" sqref="O22"/>
    </sheetView>
  </sheetViews>
  <sheetFormatPr defaultColWidth="0" defaultRowHeight="13.8" zeroHeight="1"/>
  <cols>
    <col min="1" max="4" width="1.09765625" customWidth="1"/>
    <col min="5" max="5" width="66.5" bestFit="1" customWidth="1"/>
    <col min="6" max="6" width="13.3984375" customWidth="1"/>
    <col min="7" max="7" width="10.3984375" customWidth="1"/>
    <col min="8" max="8" width="9.69921875" bestFit="1" customWidth="1"/>
    <col min="9" max="9" width="2.59765625" customWidth="1"/>
    <col min="10" max="10" width="11.09765625" customWidth="1"/>
    <col min="11" max="16" width="11.09765625" bestFit="1" customWidth="1"/>
    <col min="17" max="18" width="12.59765625" style="13" bestFit="1" customWidth="1"/>
    <col min="19" max="19" width="12.59765625" style="13" customWidth="1"/>
    <col min="20" max="20" width="9.09765625" style="13" hidden="1"/>
    <col min="21" max="21" width="22.59765625" style="13" hidden="1"/>
    <col min="22" max="16380" width="8.8984375" style="13" hidden="1"/>
    <col min="16381" max="16381" width="9.3984375" style="13" hidden="1"/>
    <col min="16382" max="16382" width="14.3984375" style="13" hidden="1"/>
    <col min="16383" max="16383" width="11.59765625" style="13" hidden="1"/>
    <col min="16384" max="16384" width="6.5" style="13" hidden="1" customWidth="1"/>
  </cols>
  <sheetData>
    <row r="1" spans="1:25" ht="28.2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7" t="s">
        <v>125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>
      <c r="A9" s="29"/>
      <c r="B9"/>
      <c r="C9"/>
      <c r="D9"/>
      <c r="F9" s="11"/>
      <c r="G9" s="11"/>
      <c r="H9" s="11"/>
    </row>
    <row r="10" spans="1:25">
      <c r="E10" s="24" t="s">
        <v>126</v>
      </c>
      <c r="G10" s="26" t="s">
        <v>82</v>
      </c>
      <c r="H10" s="24">
        <f xml:space="preserve"> SUM( N10:R10 )</f>
        <v>20333</v>
      </c>
      <c r="N10" s="255">
        <v>3684</v>
      </c>
      <c r="O10" s="255">
        <v>3435</v>
      </c>
      <c r="P10" s="255">
        <v>4536</v>
      </c>
      <c r="Q10" s="255">
        <v>4330</v>
      </c>
      <c r="R10" s="255">
        <v>4348</v>
      </c>
    </row>
    <row r="11" spans="1:25" customFormat="1">
      <c r="N11" s="267"/>
      <c r="O11" s="267"/>
      <c r="P11" s="267"/>
      <c r="Q11" s="267"/>
      <c r="R11" s="267"/>
    </row>
    <row r="12" spans="1:25">
      <c r="E12" s="24" t="s">
        <v>127</v>
      </c>
      <c r="G12" s="26" t="s">
        <v>82</v>
      </c>
      <c r="H12" s="24">
        <f xml:space="preserve"> SUM( N12:R12 )</f>
        <v>27031.565013132167</v>
      </c>
      <c r="N12" s="255">
        <v>3762</v>
      </c>
      <c r="O12" s="255">
        <v>4849</v>
      </c>
      <c r="P12" s="255">
        <v>6047</v>
      </c>
      <c r="Q12" s="255">
        <v>6102.740362849926</v>
      </c>
      <c r="R12" s="255">
        <v>6270.8246502822412</v>
      </c>
    </row>
    <row r="13" spans="1:25">
      <c r="N13" s="267"/>
      <c r="O13" s="267"/>
      <c r="P13" s="267"/>
      <c r="Q13" s="251"/>
      <c r="R13" s="251"/>
    </row>
    <row r="14" spans="1:25">
      <c r="E14" s="24" t="s">
        <v>128</v>
      </c>
      <c r="G14" s="24" t="s">
        <v>129</v>
      </c>
      <c r="H14" s="48"/>
      <c r="N14" s="268">
        <v>1384.7</v>
      </c>
      <c r="O14" s="268">
        <v>1512.1</v>
      </c>
      <c r="P14" s="268">
        <v>1595.8</v>
      </c>
      <c r="Q14" s="268">
        <v>1416.8</v>
      </c>
      <c r="R14" s="268">
        <v>1423.2</v>
      </c>
    </row>
    <row r="15" spans="1:25">
      <c r="B15" s="29"/>
      <c r="J15" s="30"/>
      <c r="K15" s="32"/>
      <c r="N15" s="267"/>
      <c r="O15" s="267"/>
      <c r="P15" s="267"/>
      <c r="Q15" s="251"/>
      <c r="R15" s="251"/>
    </row>
    <row r="16" spans="1:25" s="3" customFormat="1">
      <c r="A16" s="37" t="s">
        <v>130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>
      <c r="A17" s="29"/>
      <c r="B17"/>
      <c r="C17"/>
      <c r="D17"/>
      <c r="F17" s="11"/>
      <c r="G17" s="11"/>
      <c r="H17" s="11"/>
      <c r="M17"/>
    </row>
    <row r="18" spans="1:18">
      <c r="E18" s="24" t="s">
        <v>131</v>
      </c>
      <c r="G18" s="26" t="s">
        <v>82</v>
      </c>
      <c r="H18" s="24">
        <f xml:space="preserve"> SUM(J18:S18)</f>
        <v>0</v>
      </c>
      <c r="N18" s="266"/>
      <c r="O18" s="266"/>
      <c r="P18" s="266"/>
      <c r="Q18" s="266"/>
      <c r="R18" s="266"/>
    </row>
    <row r="19" spans="1:18" customFormat="1">
      <c r="N19" s="267"/>
      <c r="O19" s="267"/>
      <c r="P19" s="267"/>
      <c r="Q19" s="267"/>
      <c r="R19" s="267"/>
    </row>
    <row r="20" spans="1:18">
      <c r="B20" s="29"/>
      <c r="E20" s="24" t="s">
        <v>132</v>
      </c>
      <c r="F20" s="33"/>
      <c r="G20" s="26" t="s">
        <v>82</v>
      </c>
      <c r="H20" s="49">
        <f xml:space="preserve"> SUM(J20:S20)</f>
        <v>0</v>
      </c>
      <c r="N20" s="266"/>
      <c r="O20" s="266"/>
      <c r="P20" s="266"/>
      <c r="Q20" s="266"/>
      <c r="R20" s="266"/>
    </row>
    <row r="21" spans="1:18" customFormat="1">
      <c r="N21" s="267"/>
      <c r="O21" s="267"/>
      <c r="P21" s="267"/>
      <c r="Q21" s="251"/>
      <c r="R21" s="251"/>
    </row>
    <row r="22" spans="1:18">
      <c r="E22" s="24" t="s">
        <v>133</v>
      </c>
      <c r="G22" s="24" t="s">
        <v>129</v>
      </c>
      <c r="H22" s="48"/>
      <c r="N22" s="268"/>
      <c r="O22" s="268"/>
      <c r="P22" s="268"/>
      <c r="Q22" s="268"/>
      <c r="R22" s="268"/>
    </row>
    <row r="23" spans="1:18"/>
    <row r="24" spans="1:18" s="38" customFormat="1">
      <c r="A24" s="39" t="s">
        <v>123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topRight"/>
      <selection pane="bottomLeft"/>
      <selection pane="bottomRight" activeCell="A81" sqref="A81"/>
    </sheetView>
  </sheetViews>
  <sheetFormatPr defaultColWidth="0" defaultRowHeight="13.8" zeroHeight="1" outlineLevelRow="1"/>
  <cols>
    <col min="1" max="4" width="1.09765625" style="44" customWidth="1"/>
    <col min="5" max="5" width="39.3984375" style="44" bestFit="1" customWidth="1"/>
    <col min="6" max="6" width="12" style="44" customWidth="1"/>
    <col min="7" max="8" width="8.59765625" style="44" customWidth="1"/>
    <col min="9" max="9" width="3.59765625" style="45" customWidth="1"/>
    <col min="10" max="10" width="14.59765625" style="45" customWidth="1"/>
    <col min="11" max="11" width="13.3984375" style="45" customWidth="1"/>
    <col min="12" max="12" width="12.09765625" style="44" customWidth="1"/>
    <col min="13" max="18" width="12.09765625" style="44" bestFit="1" customWidth="1"/>
    <col min="19" max="19" width="13.3984375" style="44" customWidth="1"/>
    <col min="20" max="24" width="8.59765625" style="44" hidden="1" customWidth="1"/>
    <col min="25" max="16384" width="8.597656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3.2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3.2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3.2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3.2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3.2"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3.2">
      <c r="A7" s="159"/>
      <c r="B7" s="160"/>
      <c r="C7" s="161"/>
      <c r="D7" s="162"/>
      <c r="E7" s="6"/>
      <c r="I7" s="34"/>
      <c r="J7" s="34"/>
      <c r="K7" s="34"/>
    </row>
    <row r="8" spans="1:25" s="3" customFormat="1" ht="13.2">
      <c r="A8" s="35" t="s">
        <v>134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3.2">
      <c r="A9" s="163"/>
      <c r="B9" s="160"/>
      <c r="C9" s="161"/>
      <c r="D9" s="164"/>
      <c r="E9" s="7"/>
    </row>
    <row r="10" spans="1:25" s="170" customFormat="1" ht="13.2" outlineLevel="1">
      <c r="A10" s="165"/>
      <c r="B10" s="166" t="s">
        <v>135</v>
      </c>
      <c r="C10" s="167"/>
      <c r="D10" s="168"/>
      <c r="E10" s="169"/>
      <c r="G10" s="171"/>
      <c r="I10" s="172"/>
      <c r="J10" s="172"/>
      <c r="K10" s="172"/>
    </row>
    <row r="11" spans="1:25" s="177" customFormat="1" ht="13.2" outlineLevel="1">
      <c r="A11" s="173"/>
      <c r="B11" s="174"/>
      <c r="C11" s="175"/>
      <c r="D11" s="176"/>
      <c r="E11" s="6" t="s">
        <v>136</v>
      </c>
      <c r="G11" s="177" t="s">
        <v>137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3.2" outlineLevel="1">
      <c r="A12" s="163"/>
      <c r="B12" s="160"/>
      <c r="C12" s="161"/>
      <c r="D12" s="164"/>
      <c r="E12" s="7" t="s">
        <v>138</v>
      </c>
      <c r="F12" s="34">
        <f xml:space="preserve"> MAX(J11:CA11)</f>
        <v>10</v>
      </c>
      <c r="G12" s="34" t="s">
        <v>139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3.2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3.2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.2" outlineLevel="1">
      <c r="A15" s="163"/>
      <c r="B15" s="185"/>
      <c r="C15" s="186"/>
      <c r="D15" s="162"/>
      <c r="E15" s="6" t="s">
        <v>140</v>
      </c>
      <c r="G15" s="4" t="s">
        <v>141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.2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3.2" outlineLevel="1">
      <c r="A17" s="187"/>
      <c r="B17" s="188"/>
      <c r="C17" s="189"/>
      <c r="D17" s="190"/>
      <c r="E17" s="191" t="s">
        <v>107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3.2" outlineLevel="1">
      <c r="A18" s="187"/>
      <c r="B18" s="193"/>
      <c r="C18" s="194"/>
      <c r="D18" s="195"/>
      <c r="E18" s="6" t="s">
        <v>142</v>
      </c>
      <c r="F18" s="8">
        <f xml:space="preserve"> DATE(YEAR(F17), MONTH(F17), 1)</f>
        <v>42461</v>
      </c>
      <c r="G18" s="8" t="s">
        <v>143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3.2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3.2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.2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3.2" outlineLevel="1">
      <c r="A22" s="198"/>
      <c r="B22" s="199"/>
      <c r="C22" s="200"/>
      <c r="D22" s="201"/>
      <c r="E22" s="6" t="s">
        <v>144</v>
      </c>
      <c r="G22" s="202" t="s">
        <v>108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3.2" outlineLevel="1">
      <c r="A23" s="198"/>
      <c r="B23" s="204"/>
      <c r="C23" s="205"/>
      <c r="D23" s="206"/>
      <c r="E23" s="207" t="s">
        <v>145</v>
      </c>
      <c r="F23" s="208"/>
      <c r="G23" s="209" t="s">
        <v>108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3.2" outlineLevel="1">
      <c r="A24" s="198"/>
      <c r="B24" s="204"/>
      <c r="C24" s="205"/>
      <c r="D24" s="206"/>
      <c r="E24" s="7"/>
    </row>
    <row r="25" spans="1:79" s="170" customFormat="1" ht="13.2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3.2">
      <c r="A26" s="35" t="s">
        <v>146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3.2">
      <c r="A27" s="198"/>
      <c r="B27" s="204"/>
      <c r="C27" s="205"/>
      <c r="D27" s="206"/>
      <c r="E27" s="7"/>
    </row>
    <row r="28" spans="1:79" s="192" customFormat="1" ht="13.2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3.2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3.2" outlineLevel="1">
      <c r="A30" s="163"/>
      <c r="B30" s="185"/>
      <c r="C30" s="186"/>
      <c r="D30" s="162"/>
      <c r="E30" s="6" t="s">
        <v>147</v>
      </c>
      <c r="G30" s="4" t="s">
        <v>141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.2" outlineLevel="1">
      <c r="A31" s="163"/>
      <c r="B31" s="185"/>
      <c r="C31" s="186"/>
      <c r="D31" s="162"/>
      <c r="E31" s="6" t="s">
        <v>148</v>
      </c>
      <c r="G31" s="4" t="s">
        <v>141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3.2" outlineLevel="1">
      <c r="A32" s="163"/>
      <c r="B32" s="160"/>
      <c r="C32" s="161"/>
      <c r="D32" s="164"/>
      <c r="E32" s="7" t="s">
        <v>149</v>
      </c>
      <c r="F32" s="213">
        <f xml:space="preserve"> SUM(J31:CA31)</f>
        <v>4</v>
      </c>
      <c r="G32" s="34" t="s">
        <v>150</v>
      </c>
    </row>
    <row r="33" spans="1:79" s="34" customFormat="1" ht="13.2" outlineLevel="1">
      <c r="A33" s="163"/>
      <c r="B33" s="160"/>
      <c r="C33" s="161"/>
      <c r="D33" s="164"/>
      <c r="E33" s="7"/>
    </row>
    <row r="34" spans="1:79" s="3" customFormat="1" ht="13.2">
      <c r="A34" s="35" t="s">
        <v>151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3.2">
      <c r="A35" s="163"/>
      <c r="B35" s="160"/>
      <c r="C35" s="161"/>
      <c r="D35" s="164"/>
      <c r="E35" s="7"/>
    </row>
    <row r="36" spans="1:79" s="4" customFormat="1" ht="13.2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.2" outlineLevel="1">
      <c r="A37" s="159"/>
      <c r="B37" s="160"/>
      <c r="C37" s="161"/>
      <c r="D37" s="162"/>
      <c r="E37" s="6" t="s">
        <v>152</v>
      </c>
      <c r="G37" s="4" t="s">
        <v>141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3.2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3.2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3.2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3.2" outlineLevel="1">
      <c r="A41" s="159"/>
      <c r="B41" s="160"/>
      <c r="C41" s="161"/>
      <c r="D41" s="162"/>
      <c r="E41" s="7" t="s">
        <v>153</v>
      </c>
      <c r="G41" s="4" t="s">
        <v>141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.2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3.2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3.2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3.2" outlineLevel="1">
      <c r="A45" s="163"/>
      <c r="B45" s="160"/>
      <c r="C45" s="161"/>
      <c r="D45" s="164"/>
      <c r="E45" s="207" t="s">
        <v>154</v>
      </c>
      <c r="G45" s="208" t="s">
        <v>141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3.2" outlineLevel="1">
      <c r="A46" s="163"/>
      <c r="B46" s="160"/>
      <c r="C46" s="161"/>
      <c r="D46" s="164"/>
      <c r="E46" s="7" t="s">
        <v>155</v>
      </c>
      <c r="F46" s="34">
        <f xml:space="preserve"> SUM(J45:CA45)</f>
        <v>5</v>
      </c>
      <c r="G46" s="34" t="s">
        <v>150</v>
      </c>
    </row>
    <row r="47" spans="1:79" s="34" customFormat="1" ht="13.2" outlineLevel="1">
      <c r="A47" s="163"/>
      <c r="B47" s="160"/>
      <c r="C47" s="161"/>
      <c r="D47" s="164"/>
      <c r="E47" s="7"/>
    </row>
    <row r="48" spans="1:79" s="34" customFormat="1" ht="13.2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3.2" outlineLevel="1">
      <c r="A49" s="223"/>
      <c r="B49" s="224"/>
      <c r="C49" s="225"/>
      <c r="D49" s="226"/>
      <c r="E49" s="207" t="s">
        <v>156</v>
      </c>
      <c r="G49" s="208" t="s">
        <v>141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3.2" outlineLevel="1">
      <c r="A50" s="163"/>
      <c r="B50" s="160"/>
      <c r="C50" s="161"/>
      <c r="D50" s="164"/>
      <c r="E50" s="7"/>
    </row>
    <row r="51" spans="1:25" s="34" customFormat="1" ht="13.2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3.2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3.2" outlineLevel="1">
      <c r="A53" s="163"/>
      <c r="B53" s="160"/>
      <c r="C53" s="161"/>
      <c r="D53" s="164"/>
      <c r="E53" s="7" t="s">
        <v>157</v>
      </c>
      <c r="G53" s="34" t="s">
        <v>141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3.2" outlineLevel="1">
      <c r="A54" s="163"/>
      <c r="B54" s="160"/>
      <c r="C54" s="161"/>
      <c r="D54" s="164"/>
      <c r="E54" s="7"/>
    </row>
    <row r="55" spans="1:25" s="3" customFormat="1" ht="13.2">
      <c r="A55" s="35" t="s">
        <v>158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3.2">
      <c r="A56" s="163"/>
      <c r="B56" s="160"/>
      <c r="C56" s="161"/>
      <c r="D56" s="164"/>
      <c r="E56" s="7"/>
    </row>
    <row r="57" spans="1:25" s="51" customFormat="1" ht="13.2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3.2" outlineLevel="1">
      <c r="A58" s="163"/>
      <c r="B58" s="160"/>
      <c r="C58" s="161"/>
      <c r="D58" s="164"/>
      <c r="E58" s="7" t="s">
        <v>159</v>
      </c>
      <c r="G58" s="34" t="s">
        <v>141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3.2" outlineLevel="1">
      <c r="A59" s="163"/>
      <c r="B59" s="160"/>
      <c r="C59" s="161"/>
      <c r="D59" s="164"/>
      <c r="E59" s="7"/>
    </row>
    <row r="60" spans="1:25" s="34" customFormat="1" ht="13.2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3.2" outlineLevel="1">
      <c r="A61" s="163"/>
      <c r="B61" s="160"/>
      <c r="C61" s="161"/>
      <c r="D61" s="164"/>
      <c r="E61" s="7" t="s">
        <v>160</v>
      </c>
      <c r="G61" s="34" t="s">
        <v>141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3.2" outlineLevel="1">
      <c r="A62" s="163"/>
      <c r="B62" s="160"/>
      <c r="C62" s="161"/>
      <c r="D62" s="164"/>
      <c r="E62" s="7" t="s">
        <v>161</v>
      </c>
      <c r="F62" s="34">
        <f xml:space="preserve"> SUM(J61:CA61)</f>
        <v>1</v>
      </c>
      <c r="G62" s="34" t="s">
        <v>150</v>
      </c>
    </row>
    <row r="63" spans="1:25" s="4" customFormat="1" ht="13.2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3.2">
      <c r="A64" s="35" t="s">
        <v>162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3.2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3.2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.2" outlineLevel="1">
      <c r="A67" s="159"/>
      <c r="B67" s="160"/>
      <c r="C67" s="161"/>
      <c r="D67" s="162" t="s">
        <v>163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.2" outlineLevel="1">
      <c r="A68" s="159"/>
      <c r="B68" s="160"/>
      <c r="C68" s="161"/>
      <c r="D68" s="162" t="s">
        <v>163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.2" outlineLevel="1">
      <c r="A69" s="159"/>
      <c r="B69" s="160"/>
      <c r="C69" s="161"/>
      <c r="D69" s="162" t="s">
        <v>163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3.2" outlineLevel="1">
      <c r="A70" s="163"/>
      <c r="B70" s="160"/>
      <c r="C70" s="161"/>
      <c r="D70" s="164"/>
      <c r="E70" s="7" t="s">
        <v>164</v>
      </c>
      <c r="F70" s="250">
        <f xml:space="preserve"> IF(F66 - SUM(F67:F69) &lt;&gt; 0, 1, 0)</f>
        <v>0</v>
      </c>
      <c r="G70" s="34" t="s">
        <v>165</v>
      </c>
    </row>
    <row r="71" spans="1:25" s="24" customFormat="1" ht="13.2">
      <c r="F71" s="26"/>
      <c r="I71" s="26"/>
      <c r="J71" s="26"/>
      <c r="K71" s="26"/>
    </row>
    <row r="72" spans="1:25" s="3" customFormat="1" ht="13.2">
      <c r="A72" s="35" t="s">
        <v>166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3.2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3.2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3.2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3.2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3.2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3.2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3.2" outlineLevel="1">
      <c r="A79" s="223"/>
      <c r="B79" s="224"/>
      <c r="C79" s="225"/>
      <c r="D79" s="226"/>
      <c r="E79" s="207" t="s">
        <v>167</v>
      </c>
      <c r="G79" s="208" t="s">
        <v>168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3.2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3.2">
      <c r="A81" s="228" t="s">
        <v>123</v>
      </c>
    </row>
    <row r="82" spans="1:11" s="24" customFormat="1" ht="13.2">
      <c r="I82" s="26"/>
      <c r="J82" s="26"/>
      <c r="K82" s="26"/>
    </row>
    <row r="83" spans="1:11" s="24" customFormat="1" ht="13.2">
      <c r="I83" s="26"/>
      <c r="J83" s="26"/>
      <c r="K83" s="26"/>
    </row>
    <row r="84" spans="1:11" s="24" customFormat="1" ht="13.2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F24" sqref="F24"/>
    </sheetView>
  </sheetViews>
  <sheetFormatPr defaultColWidth="0" defaultRowHeight="12.75" customHeight="1" zeroHeight="1"/>
  <cols>
    <col min="1" max="4" width="1.097656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59765625" style="49" customWidth="1"/>
    <col min="9" max="9" width="2.59765625" style="24" customWidth="1"/>
    <col min="10" max="10" width="11.09765625" style="24" customWidth="1"/>
    <col min="11" max="11" width="11.3984375" style="24" customWidth="1"/>
    <col min="12" max="13" width="10.8984375" style="24" bestFit="1" customWidth="1"/>
    <col min="14" max="15" width="12.5" style="24" bestFit="1" customWidth="1"/>
    <col min="16" max="16" width="12.09765625" style="24" bestFit="1" customWidth="1"/>
    <col min="17" max="18" width="12.5" style="26" bestFit="1" customWidth="1"/>
    <col min="19" max="19" width="13.3984375" style="26" customWidth="1"/>
    <col min="20" max="16383" width="6.09765625" style="26" hidden="1"/>
    <col min="16384" max="16384" width="4.8984375" style="26" hidden="1"/>
  </cols>
  <sheetData>
    <row r="1" spans="1:25" s="13" customFormat="1" ht="28.2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8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8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8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8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8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6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8">
      <c r="A7"/>
      <c r="B7"/>
      <c r="C7"/>
      <c r="D7"/>
      <c r="F7" s="11"/>
      <c r="G7" s="11"/>
      <c r="H7" s="56"/>
    </row>
    <row r="8" spans="1:25" s="3" customFormat="1" ht="13.8">
      <c r="A8" s="37" t="s">
        <v>125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8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8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20333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3684</v>
      </c>
      <c r="O10" s="258">
        <f xml:space="preserve"> InpRows!O$10</f>
        <v>3435</v>
      </c>
      <c r="P10" s="258">
        <f xml:space="preserve"> InpRows!P$10</f>
        <v>4536</v>
      </c>
      <c r="Q10" s="258">
        <f xml:space="preserve"> InpRows!Q$10</f>
        <v>4330</v>
      </c>
      <c r="R10" s="258">
        <f xml:space="preserve"> InpRows!R$10</f>
        <v>4348</v>
      </c>
      <c r="S10" s="46">
        <f xml:space="preserve"> InpRows!S$10</f>
        <v>0</v>
      </c>
    </row>
    <row r="11" spans="1:25" s="41" customFormat="1" ht="13.8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27031.565013132167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3762</v>
      </c>
      <c r="O11" s="261">
        <f xml:space="preserve"> InpRows!O$12</f>
        <v>4849</v>
      </c>
      <c r="P11" s="261">
        <f xml:space="preserve"> InpRows!P$12</f>
        <v>6047</v>
      </c>
      <c r="Q11" s="261">
        <f xml:space="preserve"> InpRows!Q$12</f>
        <v>6102.740362849926</v>
      </c>
      <c r="R11" s="261">
        <f xml:space="preserve"> InpRows!R$12</f>
        <v>6270.8246502822412</v>
      </c>
      <c r="S11" s="261">
        <f xml:space="preserve"> InpRows!S$12</f>
        <v>0</v>
      </c>
    </row>
    <row r="12" spans="1:25" s="53" customFormat="1" ht="13.8">
      <c r="A12" s="47"/>
      <c r="B12" s="47"/>
      <c r="C12" s="47"/>
      <c r="D12" s="47"/>
      <c r="E12" s="34" t="s">
        <v>169</v>
      </c>
      <c r="F12" s="34"/>
      <c r="G12" s="46" t="str">
        <f xml:space="preserve"> InpRows!G$12</f>
        <v>Number</v>
      </c>
      <c r="H12" s="52">
        <f xml:space="preserve"> SUM( J12:S12 )</f>
        <v>6698.5650131321672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78</v>
      </c>
      <c r="O12" s="265">
        <f t="shared" si="0"/>
        <v>1414</v>
      </c>
      <c r="P12" s="265">
        <f t="shared" si="0"/>
        <v>1511</v>
      </c>
      <c r="Q12" s="265">
        <f t="shared" si="0"/>
        <v>1772.740362849926</v>
      </c>
      <c r="R12" s="265">
        <f t="shared" si="0"/>
        <v>1922.8246502822412</v>
      </c>
      <c r="S12" s="265">
        <f t="shared" si="0"/>
        <v>0</v>
      </c>
    </row>
    <row r="13" spans="1:25" s="53" customFormat="1" ht="13.8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8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1384.7</v>
      </c>
      <c r="O14" s="258">
        <f xml:space="preserve"> InpRows!O$14</f>
        <v>1512.1</v>
      </c>
      <c r="P14" s="258">
        <f xml:space="preserve"> InpRows!P$14</f>
        <v>1595.8</v>
      </c>
      <c r="Q14" s="258">
        <f xml:space="preserve"> InpRows!Q$14</f>
        <v>1416.8</v>
      </c>
      <c r="R14" s="258">
        <f xml:space="preserve"> InpRows!R$14</f>
        <v>1423.2</v>
      </c>
      <c r="S14" s="258">
        <f xml:space="preserve"> InpRows!S$14</f>
        <v>0</v>
      </c>
    </row>
    <row r="15" spans="1:25" s="41" customFormat="1" ht="13.8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8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6698.5650131321672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78</v>
      </c>
      <c r="O16" s="262">
        <f t="shared" si="1"/>
        <v>1414</v>
      </c>
      <c r="P16" s="262">
        <f t="shared" si="1"/>
        <v>1511</v>
      </c>
      <c r="Q16" s="262">
        <f t="shared" si="1"/>
        <v>1772.740362849926</v>
      </c>
      <c r="R16" s="262">
        <f t="shared" si="1"/>
        <v>1922.8246502822412</v>
      </c>
      <c r="S16" s="262">
        <f t="shared" si="1"/>
        <v>0</v>
      </c>
    </row>
    <row r="17" spans="1:19" ht="13.2">
      <c r="A17" s="26"/>
      <c r="B17" s="26"/>
      <c r="C17" s="26"/>
      <c r="D17" s="26"/>
      <c r="E17" s="26" t="s">
        <v>170</v>
      </c>
      <c r="F17" s="26"/>
      <c r="G17" s="26" t="s">
        <v>83</v>
      </c>
      <c r="H17" s="263">
        <f>SUM(J17:XFD17)</f>
        <v>9.9055523883674592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0.10800660000000001</v>
      </c>
      <c r="O17" s="263">
        <f t="shared" si="2"/>
        <v>2.1381093999999998</v>
      </c>
      <c r="P17" s="263">
        <f t="shared" si="2"/>
        <v>2.4112537999999999</v>
      </c>
      <c r="Q17" s="263">
        <f t="shared" si="2"/>
        <v>2.5116185460857747</v>
      </c>
      <c r="R17" s="263">
        <f t="shared" si="2"/>
        <v>2.7365640422816857</v>
      </c>
      <c r="S17" s="263">
        <f t="shared" si="2"/>
        <v>0</v>
      </c>
    </row>
    <row r="18" spans="1:19" s="13" customFormat="1" ht="13.8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2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2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2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2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2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9.9055523883674592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0.10800660000000001</v>
      </c>
      <c r="O23" s="262">
        <f t="shared" si="3"/>
        <v>2.1381093999999998</v>
      </c>
      <c r="P23" s="262">
        <f t="shared" si="3"/>
        <v>2.4112537999999999</v>
      </c>
      <c r="Q23" s="262">
        <f t="shared" si="3"/>
        <v>2.5116185460857747</v>
      </c>
      <c r="R23" s="262">
        <f t="shared" si="3"/>
        <v>2.7365640422816857</v>
      </c>
      <c r="S23" s="262">
        <f t="shared" si="3"/>
        <v>0</v>
      </c>
    </row>
    <row r="24" spans="1:19" s="263" customFormat="1" ht="13.8" thickBot="1">
      <c r="A24" s="262"/>
      <c r="B24" s="262"/>
      <c r="C24" s="262"/>
      <c r="E24" s="270" t="s">
        <v>171</v>
      </c>
      <c r="F24" s="271"/>
      <c r="G24" s="271" t="s">
        <v>83</v>
      </c>
      <c r="H24" s="271">
        <f xml:space="preserve"> SUM( J24:S24 )</f>
        <v>10.355805732436682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0.12208250791508023</v>
      </c>
      <c r="O24" s="264">
        <f t="shared" si="4"/>
        <v>2.3438633242229767</v>
      </c>
      <c r="P24" s="264">
        <f t="shared" si="4"/>
        <v>2.5635659751478976</v>
      </c>
      <c r="Q24" s="264">
        <f t="shared" si="4"/>
        <v>2.589729882869042</v>
      </c>
      <c r="R24" s="264">
        <f t="shared" si="4"/>
        <v>2.7365640422816857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8">
      <c r="A26" s="39" t="s">
        <v>123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3.8" hidden="1"/>
    <row r="28" spans="1:19" customFormat="1" ht="13.8" hidden="1"/>
    <row r="29" spans="1:19" customFormat="1" ht="13.8" hidden="1"/>
    <row r="30" spans="1:19" customFormat="1" ht="13.8" hidden="1"/>
    <row r="31" spans="1:19" customFormat="1" ht="13.8" hidden="1"/>
    <row r="32" spans="1:19" customFormat="1" ht="13.8" hidden="1"/>
    <row r="33" customFormat="1" ht="13.8" hidden="1"/>
    <row r="34" customFormat="1" ht="13.8" hidden="1"/>
    <row r="35" customFormat="1" ht="13.8" hidden="1"/>
    <row r="36" customFormat="1" ht="13.8" hidden="1"/>
    <row r="37" customFormat="1" ht="13.8" hidden="1"/>
    <row r="38" customFormat="1" ht="13.8" hidden="1"/>
    <row r="39" customFormat="1" ht="12.75" hidden="1" customHeight="1"/>
    <row r="40" customFormat="1" ht="13.8" hidden="1"/>
    <row r="41" customFormat="1" ht="13.8" hidden="1"/>
    <row r="42" customFormat="1" ht="13.8" hidden="1"/>
    <row r="43" customFormat="1" ht="13.8" hidden="1"/>
    <row r="44" customFormat="1" ht="13.8" hidden="1"/>
    <row r="45" customFormat="1" ht="13.8" hidden="1"/>
    <row r="46" customFormat="1" ht="13.8" hidden="1"/>
    <row r="47" customFormat="1" ht="13.8" hidden="1"/>
    <row r="48" customFormat="1" ht="13.8" hidden="1"/>
    <row r="49" customFormat="1" ht="13.8" hidden="1"/>
    <row r="50" customFormat="1" ht="13.8" hidden="1"/>
    <row r="51" customFormat="1" ht="13.8" hidden="1"/>
    <row r="52" customFormat="1" ht="13.8" hidden="1"/>
    <row r="53" customFormat="1" ht="13.8" hidden="1"/>
    <row r="54" customFormat="1" ht="13.8" hidden="1"/>
    <row r="55" customFormat="1" ht="13.8" hidden="1"/>
    <row r="56" customFormat="1" ht="13.8" hidden="1"/>
    <row r="57" customFormat="1" ht="13.8" hidden="1"/>
    <row r="58" customFormat="1" ht="13.8" hidden="1"/>
    <row r="59" customFormat="1" ht="13.8" hidden="1"/>
    <row r="60" customFormat="1" ht="13.8" hidden="1"/>
    <row r="61" customFormat="1" ht="13.8" hidden="1"/>
    <row r="62" customFormat="1" ht="13.8" hidden="1"/>
    <row r="63" customFormat="1" ht="13.8" hidden="1"/>
    <row r="64" customFormat="1" ht="13.8" hidden="1"/>
    <row r="65" customFormat="1" ht="13.8" hidden="1"/>
    <row r="66" customFormat="1" ht="13.8" hidden="1"/>
    <row r="67" customFormat="1" ht="13.8" hidden="1"/>
    <row r="68" customFormat="1" ht="13.8" hidden="1"/>
    <row r="69" customFormat="1" ht="13.8" hidden="1"/>
    <row r="70" customFormat="1" ht="13.8" hidden="1"/>
    <row r="71" customFormat="1" ht="13.8" hidden="1"/>
    <row r="72" customFormat="1" ht="13.8" hidden="1"/>
    <row r="73" customFormat="1" ht="13.8" hidden="1"/>
    <row r="74" customFormat="1" ht="13.8" hidden="1"/>
    <row r="75" customFormat="1" ht="13.8" hidden="1"/>
    <row r="76" customFormat="1" ht="13.8" hidden="1"/>
    <row r="77" customFormat="1" ht="13.8" hidden="1"/>
    <row r="78" customFormat="1" ht="13.8" hidden="1"/>
    <row r="79" customFormat="1" ht="13.8" hidden="1"/>
    <row r="80" customFormat="1" ht="13.8" hidden="1"/>
    <row r="81" customFormat="1" ht="13.8" hidden="1"/>
    <row r="82" customFormat="1" ht="13.8" hidden="1"/>
    <row r="83" customFormat="1" ht="13.8" hidden="1"/>
    <row r="84" customFormat="1" ht="13.8" hidden="1"/>
    <row r="85" customFormat="1" ht="13.8" hidden="1"/>
    <row r="86" customFormat="1" ht="13.8" hidden="1"/>
    <row r="87" customFormat="1" ht="13.8" hidden="1"/>
    <row r="88" customFormat="1" ht="13.8" hidden="1"/>
    <row r="89" customFormat="1" ht="13.8" hidden="1"/>
    <row r="90" customFormat="1" ht="13.8" hidden="1"/>
    <row r="91" customFormat="1" ht="13.8" hidden="1"/>
    <row r="92" customFormat="1" ht="13.8" hidden="1"/>
    <row r="93" customFormat="1" ht="13.8" hidden="1"/>
    <row r="94" customFormat="1" ht="13.8" hidden="1"/>
    <row r="95" customFormat="1" ht="13.8" hidden="1"/>
    <row r="96" customFormat="1" ht="13.8" hidden="1"/>
    <row r="97" customFormat="1" ht="13.8" hidden="1"/>
    <row r="98" customFormat="1" ht="13.8" hidden="1"/>
    <row r="99" customFormat="1" ht="13.8" hidden="1"/>
    <row r="100" customFormat="1" ht="13.8" hidden="1"/>
    <row r="101" customFormat="1" ht="13.8" hidden="1"/>
    <row r="102" customFormat="1" ht="13.8" hidden="1"/>
    <row r="103" customFormat="1" ht="13.8" hidden="1"/>
    <row r="104" customFormat="1" ht="13.8" hidden="1"/>
    <row r="105" customFormat="1" ht="13.8" hidden="1"/>
    <row r="106" customFormat="1" ht="13.8" hidden="1"/>
    <row r="107" customFormat="1" ht="13.8" hidden="1"/>
    <row r="108" customFormat="1" ht="13.8" hidden="1"/>
    <row r="109" customFormat="1" ht="13.8" hidden="1"/>
    <row r="110" customFormat="1" ht="13.8" hidden="1"/>
    <row r="111" customFormat="1" ht="13.8" hidden="1"/>
    <row r="112" customFormat="1" ht="13.8" hidden="1"/>
    <row r="113" customFormat="1" ht="13.8" hidden="1"/>
    <row r="114" customFormat="1" ht="13.8" hidden="1"/>
    <row r="115" customFormat="1" ht="13.8" hidden="1"/>
    <row r="116" customFormat="1" ht="13.8" hidden="1"/>
    <row r="117" customFormat="1" ht="13.8" hidden="1"/>
    <row r="118" customFormat="1" ht="13.8" hidden="1"/>
    <row r="119" customFormat="1" ht="13.8" hidden="1"/>
    <row r="120" customFormat="1" ht="13.8" hidden="1"/>
    <row r="121" customFormat="1" ht="13.8" hidden="1"/>
    <row r="122" customFormat="1" ht="13.8" hidden="1"/>
    <row r="123" customFormat="1" ht="13.8" hidden="1"/>
    <row r="124" customFormat="1" ht="13.8" hidden="1"/>
    <row r="125" customFormat="1" ht="13.8" hidden="1"/>
    <row r="126" customFormat="1" ht="13.8" hidden="1"/>
    <row r="127" customFormat="1" ht="13.8" hidden="1"/>
    <row r="128" customFormat="1" ht="13.8" hidden="1"/>
    <row r="129" customFormat="1" ht="13.8" hidden="1"/>
    <row r="130" customFormat="1" ht="13.8" hidden="1"/>
    <row r="131" customFormat="1" ht="13.8" hidden="1"/>
    <row r="132" customFormat="1" ht="13.8" hidden="1"/>
    <row r="133" customFormat="1" ht="13.8" hidden="1"/>
    <row r="134" customFormat="1" ht="13.8" hidden="1"/>
    <row r="135" customFormat="1" ht="13.8" hidden="1"/>
    <row r="136" customFormat="1" ht="13.8" hidden="1"/>
    <row r="137" customFormat="1" ht="13.8" hidden="1"/>
    <row r="138" customFormat="1" ht="13.8" hidden="1"/>
    <row r="139" customFormat="1" ht="13.8" hidden="1"/>
    <row r="140" customFormat="1" ht="13.8" hidden="1"/>
    <row r="141" customFormat="1" ht="13.8" hidden="1"/>
    <row r="142" customFormat="1" ht="13.8" hidden="1"/>
    <row r="143" customFormat="1" ht="13.8" hidden="1"/>
    <row r="144" customFormat="1" ht="13.8" hidden="1"/>
    <row r="145" customFormat="1" ht="13.8" hidden="1"/>
    <row r="146" customFormat="1" ht="13.8" hidden="1"/>
    <row r="147" customFormat="1" ht="13.8" hidden="1"/>
    <row r="148" customFormat="1" ht="13.8" hidden="1"/>
    <row r="149" customFormat="1" ht="13.8" hidden="1"/>
    <row r="150" customFormat="1" ht="13.8" hidden="1"/>
    <row r="151" customFormat="1" ht="13.8" hidden="1"/>
    <row r="152" customFormat="1" ht="13.8" hidden="1"/>
    <row r="153" customFormat="1" ht="13.8" hidden="1"/>
    <row r="154" customFormat="1" ht="13.8" hidden="1"/>
    <row r="155" customFormat="1" ht="13.8" hidden="1"/>
    <row r="156" customFormat="1" ht="13.8" hidden="1"/>
    <row r="157" customFormat="1" ht="13.8" hidden="1"/>
    <row r="158" customFormat="1" ht="13.8" hidden="1"/>
    <row r="159" customFormat="1" ht="13.8" hidden="1"/>
    <row r="160" customFormat="1" ht="13.8" hidden="1"/>
    <row r="161" customFormat="1" ht="13.8" hidden="1"/>
    <row r="162" customFormat="1" ht="13.8" hidden="1"/>
    <row r="163" customFormat="1" ht="13.8" hidden="1"/>
    <row r="164" customFormat="1" ht="13.8" hidden="1"/>
    <row r="165" customFormat="1" ht="13.8" hidden="1"/>
    <row r="166" customFormat="1" ht="13.8" hidden="1"/>
    <row r="167" customFormat="1" ht="13.8" hidden="1"/>
    <row r="168" customFormat="1" ht="13.8" hidden="1"/>
    <row r="169" customFormat="1" ht="13.8" hidden="1"/>
    <row r="170" customFormat="1" ht="13.8" hidden="1"/>
    <row r="171" customFormat="1" ht="13.8" hidden="1"/>
    <row r="172" customFormat="1" ht="13.8" hidden="1"/>
    <row r="173" customFormat="1" ht="13.8" hidden="1"/>
    <row r="174" customFormat="1" ht="13.8" hidden="1"/>
    <row r="175" customFormat="1" ht="13.8" hidden="1"/>
    <row r="176" customFormat="1" ht="13.8" hidden="1"/>
    <row r="177" customFormat="1" ht="13.8" hidden="1"/>
    <row r="178" customFormat="1" ht="13.8" hidden="1"/>
    <row r="179" customFormat="1" ht="13.8" hidden="1"/>
    <row r="180" customFormat="1" ht="13.8" hidden="1"/>
    <row r="181" customFormat="1" ht="13.8" hidden="1"/>
    <row r="182" customFormat="1" ht="13.8" hidden="1"/>
    <row r="183" customFormat="1" ht="13.8" hidden="1"/>
    <row r="184" customFormat="1" ht="13.8" hidden="1"/>
    <row r="185" customFormat="1" ht="13.8" hidden="1"/>
    <row r="186" customFormat="1" ht="13.8" hidden="1"/>
    <row r="187" customFormat="1" ht="13.8" hidden="1"/>
    <row r="188" customFormat="1" ht="13.8" hidden="1"/>
    <row r="189" customFormat="1" ht="13.8" hidden="1"/>
    <row r="190" customFormat="1" ht="13.8" hidden="1"/>
    <row r="191" customFormat="1" ht="13.8" hidden="1"/>
    <row r="192" customFormat="1" ht="13.8" hidden="1"/>
    <row r="193" customFormat="1" ht="13.8" hidden="1"/>
    <row r="194" customFormat="1" ht="13.8" hidden="1"/>
    <row r="195" customFormat="1" ht="13.8" hidden="1"/>
    <row r="196" customFormat="1" ht="13.8" hidden="1"/>
    <row r="197" customFormat="1" ht="13.8" hidden="1"/>
    <row r="198" customFormat="1" ht="13.8" hidden="1"/>
    <row r="199" customFormat="1" ht="13.8" hidden="1"/>
    <row r="200" customFormat="1" ht="13.8" hidden="1"/>
    <row r="201" customFormat="1" ht="13.8" hidden="1"/>
    <row r="202" customFormat="1" ht="13.8" hidden="1"/>
    <row r="203" customFormat="1" ht="13.8" hidden="1"/>
    <row r="204" customFormat="1" ht="13.8" hidden="1"/>
    <row r="205" customFormat="1" ht="13.8" hidden="1"/>
    <row r="206" customFormat="1" ht="13.8" hidden="1"/>
    <row r="207" customFormat="1" ht="13.8" hidden="1"/>
    <row r="208" customFormat="1" ht="13.8" hidden="1"/>
    <row r="209" customFormat="1" ht="13.8" hidden="1"/>
    <row r="210" customFormat="1" ht="13.8" hidden="1"/>
    <row r="211" customFormat="1" ht="13.8" hidden="1"/>
    <row r="212" customFormat="1" ht="13.8" hidden="1"/>
    <row r="213" customFormat="1" ht="13.8" hidden="1"/>
    <row r="214" customFormat="1" ht="13.8" hidden="1"/>
    <row r="215" customFormat="1" ht="13.8" hidden="1"/>
    <row r="216" customFormat="1" ht="13.8" hidden="1"/>
    <row r="217" customFormat="1" ht="13.8" hidden="1"/>
    <row r="218" customFormat="1" ht="13.8" hidden="1"/>
    <row r="219" customFormat="1" ht="13.8" hidden="1"/>
    <row r="220" customFormat="1" ht="13.8" hidden="1"/>
    <row r="221" customFormat="1" ht="13.8" hidden="1"/>
    <row r="222" customFormat="1" ht="13.8" hidden="1"/>
    <row r="223" customFormat="1" ht="13.8" hidden="1"/>
    <row r="224" customFormat="1" ht="13.8" hidden="1"/>
    <row r="225" customFormat="1" ht="13.8" hidden="1"/>
    <row r="226" customFormat="1" ht="13.8" hidden="1"/>
    <row r="227" customFormat="1" ht="13.8" hidden="1"/>
    <row r="228" customFormat="1" ht="13.8" hidden="1"/>
    <row r="229" customFormat="1" ht="13.8" hidden="1"/>
    <row r="230" customFormat="1" ht="13.8" hidden="1"/>
    <row r="231" customFormat="1" ht="13.8" hidden="1"/>
    <row r="232" customFormat="1" ht="13.8" hidden="1"/>
    <row r="233" customFormat="1" ht="13.8" hidden="1"/>
    <row r="234" customFormat="1" ht="13.8" hidden="1"/>
    <row r="235" customFormat="1" ht="13.8" hidden="1"/>
    <row r="236" customFormat="1" ht="13.8" hidden="1"/>
    <row r="237" customFormat="1" ht="13.8" hidden="1"/>
    <row r="238" customFormat="1" ht="13.8" hidden="1"/>
    <row r="239" customFormat="1" ht="13.8" hidden="1"/>
    <row r="240" customFormat="1" ht="13.8" hidden="1"/>
    <row r="241" customFormat="1" ht="13.8" hidden="1"/>
    <row r="242" customFormat="1" ht="13.8" hidden="1"/>
    <row r="243" customFormat="1" ht="13.8" hidden="1"/>
    <row r="244" customFormat="1" ht="13.8" hidden="1"/>
    <row r="245" customFormat="1" ht="13.8" hidden="1"/>
    <row r="246" customFormat="1" ht="13.8" hidden="1"/>
    <row r="247" customFormat="1" ht="13.8" hidden="1"/>
    <row r="248" customFormat="1" ht="13.8" hidden="1"/>
    <row r="249" customFormat="1" ht="13.8" hidden="1"/>
    <row r="250" customFormat="1" ht="13.8" hidden="1"/>
    <row r="251" customFormat="1" ht="13.8" hidden="1"/>
    <row r="252" customFormat="1" ht="13.8" hidden="1"/>
    <row r="253" customFormat="1" ht="13.8" hidden="1"/>
    <row r="254" customFormat="1" ht="13.8" hidden="1"/>
    <row r="255" customFormat="1" ht="13.8" hidden="1"/>
    <row r="256" customFormat="1" ht="13.8" hidden="1"/>
    <row r="257" customFormat="1" ht="13.8" hidden="1"/>
    <row r="258" customFormat="1" ht="13.8" hidden="1"/>
    <row r="259" customFormat="1" ht="13.8" hidden="1"/>
    <row r="260" customFormat="1" ht="13.8" hidden="1"/>
    <row r="261" customFormat="1" ht="13.8" hidden="1"/>
    <row r="262" customFormat="1" ht="13.8" hidden="1"/>
    <row r="263" customFormat="1" ht="13.8" hidden="1"/>
    <row r="264" customFormat="1" ht="13.8" hidden="1"/>
    <row r="265" customFormat="1" ht="13.8" hidden="1"/>
    <row r="266" customFormat="1" ht="13.8" hidden="1"/>
    <row r="267" customFormat="1" ht="13.8" hidden="1"/>
    <row r="268" customFormat="1" ht="13.8" hidden="1"/>
    <row r="269" customFormat="1" ht="13.8" hidden="1"/>
    <row r="270" customFormat="1" ht="13.8" hidden="1"/>
    <row r="271" customFormat="1" ht="13.8" hidden="1"/>
    <row r="272" customFormat="1" ht="13.8" hidden="1"/>
    <row r="273" customFormat="1" ht="13.8" hidden="1"/>
    <row r="274" customFormat="1" ht="13.8" hidden="1"/>
    <row r="275" customFormat="1" ht="13.8" hidden="1"/>
    <row r="276" customFormat="1" ht="13.8" hidden="1"/>
    <row r="277" customFormat="1" ht="13.8" hidden="1"/>
    <row r="278" customFormat="1" ht="13.8" hidden="1"/>
    <row r="279" customFormat="1" ht="13.8" hidden="1"/>
    <row r="280" customFormat="1" ht="13.8" hidden="1"/>
    <row r="281" customFormat="1" ht="13.8" hidden="1"/>
    <row r="282" customFormat="1" ht="13.8" hidden="1"/>
    <row r="283" customFormat="1" ht="13.8" hidden="1"/>
    <row r="284" customFormat="1" ht="13.8" hidden="1"/>
    <row r="285" customFormat="1" ht="13.8" hidden="1"/>
    <row r="286" customFormat="1" ht="13.8" hidden="1"/>
    <row r="287" customFormat="1" ht="13.8" hidden="1"/>
    <row r="288" customFormat="1" ht="13.8" hidden="1"/>
    <row r="289" customFormat="1" ht="13.8" hidden="1"/>
    <row r="290" customFormat="1" ht="13.8" hidden="1"/>
    <row r="291" customFormat="1" ht="13.8" hidden="1"/>
    <row r="292" customFormat="1" ht="13.8" hidden="1"/>
    <row r="293" customFormat="1" ht="13.8" hidden="1"/>
    <row r="294" customFormat="1" ht="13.8" hidden="1"/>
    <row r="295" customFormat="1" ht="13.8" hidden="1"/>
    <row r="296" customFormat="1" ht="13.8" hidden="1"/>
    <row r="297" customFormat="1" ht="13.8" hidden="1"/>
    <row r="298" customFormat="1" ht="13.8" hidden="1"/>
    <row r="299" customFormat="1" ht="13.8" hidden="1"/>
    <row r="300" customFormat="1" ht="13.8" hidden="1"/>
    <row r="301" customFormat="1" ht="13.8" hidden="1"/>
    <row r="302" customFormat="1" ht="13.8" hidden="1"/>
    <row r="303" customFormat="1" ht="13.8" hidden="1"/>
    <row r="304" customFormat="1" ht="13.8" hidden="1"/>
    <row r="305" customFormat="1" ht="13.8" hidden="1"/>
    <row r="306" customFormat="1" ht="13.8" hidden="1"/>
    <row r="307" customFormat="1" ht="13.8" hidden="1"/>
    <row r="308" customFormat="1" ht="13.8" hidden="1"/>
    <row r="309" customFormat="1" ht="13.8" hidden="1"/>
    <row r="310" customFormat="1" ht="13.8" hidden="1"/>
    <row r="311" customFormat="1" ht="13.8" hidden="1"/>
    <row r="312" customFormat="1" ht="13.8" hidden="1"/>
    <row r="313" customFormat="1" ht="13.8" hidden="1"/>
    <row r="314" customFormat="1" ht="13.8" hidden="1"/>
    <row r="315" customFormat="1" ht="13.8" hidden="1"/>
    <row r="316" customFormat="1" ht="13.8" hidden="1"/>
    <row r="317" customFormat="1" ht="13.8" hidden="1"/>
    <row r="318" customFormat="1" ht="13.8" hidden="1"/>
    <row r="319" customFormat="1" ht="13.8" hidden="1"/>
    <row r="320" customFormat="1" ht="13.8" hidden="1"/>
    <row r="321" customFormat="1" ht="13.8" hidden="1"/>
    <row r="322" customFormat="1" ht="13.8" hidden="1"/>
    <row r="323" customFormat="1" ht="13.8" hidden="1"/>
    <row r="324" customFormat="1" ht="13.8" hidden="1"/>
    <row r="325" customFormat="1" ht="13.8" hidden="1"/>
    <row r="326" customFormat="1" ht="13.8" hidden="1"/>
    <row r="327" customFormat="1" ht="13.8" hidden="1"/>
    <row r="328" customFormat="1" ht="13.8" hidden="1"/>
    <row r="329" customFormat="1" ht="13.8" hidden="1"/>
    <row r="330" customFormat="1" ht="13.8" hidden="1"/>
    <row r="331" customFormat="1" ht="13.8" hidden="1"/>
    <row r="332" customFormat="1" ht="13.8" hidden="1"/>
    <row r="333" customFormat="1" ht="13.8" hidden="1"/>
    <row r="334" customFormat="1" ht="13.8" hidden="1"/>
    <row r="335" customFormat="1" ht="13.8" hidden="1"/>
    <row r="336" customFormat="1" ht="13.8" hidden="1"/>
    <row r="337" customFormat="1" ht="13.8" hidden="1"/>
    <row r="338" customFormat="1" ht="13.8" hidden="1"/>
    <row r="339" customFormat="1" ht="13.8" hidden="1"/>
    <row r="340" customFormat="1" ht="13.8" hidden="1"/>
    <row r="341" customFormat="1" ht="13.8" hidden="1"/>
    <row r="342" customFormat="1" ht="13.8" hidden="1"/>
    <row r="343" customFormat="1" ht="13.8" hidden="1"/>
    <row r="344" customFormat="1" ht="13.8" hidden="1"/>
    <row r="345" customFormat="1" ht="13.8" hidden="1"/>
    <row r="346" customFormat="1" ht="13.8" hidden="1"/>
    <row r="347" customFormat="1" ht="13.8" hidden="1"/>
    <row r="348" customFormat="1" ht="13.8" hidden="1"/>
    <row r="349" customFormat="1" ht="13.8" hidden="1"/>
    <row r="350" customFormat="1" ht="13.8" hidden="1"/>
    <row r="351" customFormat="1" ht="13.8" hidden="1"/>
    <row r="352" customFormat="1" ht="13.8" hidden="1"/>
    <row r="353" customFormat="1" ht="13.8" hidden="1"/>
    <row r="354" customFormat="1" ht="13.8" hidden="1"/>
    <row r="355" customFormat="1" ht="13.8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F24" sqref="F24"/>
    </sheetView>
  </sheetViews>
  <sheetFormatPr defaultColWidth="0" defaultRowHeight="12.75" customHeight="1" zeroHeight="1"/>
  <cols>
    <col min="1" max="4" width="1.09765625" style="24" customWidth="1"/>
    <col min="5" max="5" width="80" style="24" bestFit="1" customWidth="1"/>
    <col min="6" max="6" width="14.5" style="24" customWidth="1"/>
    <col min="7" max="7" width="12.5" style="24" customWidth="1"/>
    <col min="8" max="8" width="17.59765625" style="49" customWidth="1"/>
    <col min="9" max="9" width="2.59765625" style="24" customWidth="1"/>
    <col min="10" max="10" width="11.09765625" style="24" customWidth="1"/>
    <col min="11" max="11" width="11.3984375" style="24" customWidth="1"/>
    <col min="12" max="13" width="10.8984375" style="24" bestFit="1" customWidth="1"/>
    <col min="14" max="15" width="12.5" style="24" bestFit="1" customWidth="1"/>
    <col min="16" max="16" width="12.09765625" style="24" bestFit="1" customWidth="1"/>
    <col min="17" max="18" width="12.5" style="26" bestFit="1" customWidth="1"/>
    <col min="19" max="19" width="13.3984375" style="26" customWidth="1"/>
    <col min="20" max="16383" width="6.09765625" style="26" hidden="1"/>
    <col min="16384" max="16384" width="2.09765625" style="26" hidden="1"/>
  </cols>
  <sheetData>
    <row r="1" spans="1:25" s="13" customFormat="1" ht="28.2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3.8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3.8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3.8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3.8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3.8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6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3.8">
      <c r="A7"/>
      <c r="B7"/>
      <c r="C7"/>
      <c r="D7"/>
      <c r="F7" s="11"/>
      <c r="G7" s="11"/>
      <c r="H7" s="56"/>
    </row>
    <row r="8" spans="1:25" s="3" customFormat="1" ht="13.8">
      <c r="A8" s="37" t="s">
        <v>172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3.8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3.8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0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0</v>
      </c>
      <c r="O10" s="258">
        <f xml:space="preserve"> InpRows!O$18</f>
        <v>0</v>
      </c>
      <c r="P10" s="258">
        <f xml:space="preserve"> InpRows!P$18</f>
        <v>0</v>
      </c>
      <c r="Q10" s="258">
        <f xml:space="preserve"> InpRows!Q$18</f>
        <v>0</v>
      </c>
      <c r="R10" s="258">
        <f xml:space="preserve"> InpRows!R$18</f>
        <v>0</v>
      </c>
      <c r="S10" s="258">
        <f xml:space="preserve"> InpRows!S$18</f>
        <v>0</v>
      </c>
    </row>
    <row r="11" spans="1:25" s="41" customFormat="1" ht="13.8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0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0</v>
      </c>
      <c r="O11" s="258">
        <f xml:space="preserve"> InpRows!O$20</f>
        <v>0</v>
      </c>
      <c r="P11" s="258">
        <f xml:space="preserve"> InpRows!P$20</f>
        <v>0</v>
      </c>
      <c r="Q11" s="258">
        <f xml:space="preserve"> InpRows!Q$20</f>
        <v>0</v>
      </c>
      <c r="R11" s="258">
        <f xml:space="preserve"> InpRows!R$20</f>
        <v>0</v>
      </c>
      <c r="S11" s="258">
        <f xml:space="preserve"> InpRows!S$20</f>
        <v>0</v>
      </c>
    </row>
    <row r="12" spans="1:25" s="53" customFormat="1" ht="13.8">
      <c r="A12" s="47"/>
      <c r="B12" s="47"/>
      <c r="C12" s="47"/>
      <c r="D12" s="47"/>
      <c r="E12" s="34" t="s">
        <v>173</v>
      </c>
      <c r="F12" s="34"/>
      <c r="G12" s="26" t="s">
        <v>82</v>
      </c>
      <c r="H12" s="52">
        <f xml:space="preserve"> SUM( J12:S12 )</f>
        <v>0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  <c r="S12" s="265">
        <f t="shared" si="0"/>
        <v>0</v>
      </c>
    </row>
    <row r="13" spans="1:25" s="53" customFormat="1" ht="13.8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3.8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0</v>
      </c>
      <c r="O14" s="261">
        <f xml:space="preserve"> InpRows!O$22</f>
        <v>0</v>
      </c>
      <c r="P14" s="261">
        <f xml:space="preserve"> InpRows!P$22</f>
        <v>0</v>
      </c>
      <c r="Q14" s="261">
        <f xml:space="preserve"> InpRows!Q$22</f>
        <v>0</v>
      </c>
      <c r="R14" s="261">
        <f xml:space="preserve"> InpRows!R$22</f>
        <v>0</v>
      </c>
      <c r="S14" s="261">
        <f xml:space="preserve"> InpRows!S$22</f>
        <v>0</v>
      </c>
    </row>
    <row r="15" spans="1:25" s="41" customFormat="1" ht="13.8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3.8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0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0</v>
      </c>
      <c r="O16" s="262">
        <f t="shared" si="1"/>
        <v>0</v>
      </c>
      <c r="P16" s="262">
        <f t="shared" si="1"/>
        <v>0</v>
      </c>
      <c r="Q16" s="262">
        <f t="shared" si="1"/>
        <v>0</v>
      </c>
      <c r="R16" s="262">
        <f t="shared" si="1"/>
        <v>0</v>
      </c>
      <c r="S16" s="262">
        <f t="shared" si="1"/>
        <v>0</v>
      </c>
    </row>
    <row r="17" spans="1:19" ht="13.2">
      <c r="A17" s="26"/>
      <c r="B17" s="26"/>
      <c r="C17" s="26"/>
      <c r="D17" s="26"/>
      <c r="E17" s="26" t="s">
        <v>174</v>
      </c>
      <c r="F17" s="26"/>
      <c r="G17" s="26" t="s">
        <v>83</v>
      </c>
      <c r="H17" s="263">
        <f>SUM(J17:XFD17)</f>
        <v>0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</v>
      </c>
      <c r="O17" s="263">
        <f t="shared" si="2"/>
        <v>0</v>
      </c>
      <c r="P17" s="263">
        <f t="shared" si="2"/>
        <v>0</v>
      </c>
      <c r="Q17" s="263">
        <f t="shared" si="2"/>
        <v>0</v>
      </c>
      <c r="R17" s="263">
        <f t="shared" si="2"/>
        <v>0</v>
      </c>
      <c r="S17" s="263">
        <f t="shared" si="2"/>
        <v>0</v>
      </c>
    </row>
    <row r="18" spans="1:19" s="13" customFormat="1" ht="13.8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 ht="13.2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3.1099999999999999E-2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 ht="13.2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 ht="13.2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 ht="13.2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 ht="13.2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0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</v>
      </c>
      <c r="O23" s="262">
        <f t="shared" si="3"/>
        <v>0</v>
      </c>
      <c r="P23" s="262">
        <f t="shared" si="3"/>
        <v>0</v>
      </c>
      <c r="Q23" s="262">
        <f t="shared" si="3"/>
        <v>0</v>
      </c>
      <c r="R23" s="262">
        <f t="shared" si="3"/>
        <v>0</v>
      </c>
      <c r="S23" s="262">
        <f t="shared" si="3"/>
        <v>0</v>
      </c>
    </row>
    <row r="24" spans="1:19" s="263" customFormat="1" ht="13.8" thickBot="1">
      <c r="A24" s="262"/>
      <c r="B24" s="262"/>
      <c r="C24" s="262"/>
      <c r="E24" s="270" t="s">
        <v>175</v>
      </c>
      <c r="F24" s="271"/>
      <c r="G24" s="271" t="s">
        <v>83</v>
      </c>
      <c r="H24" s="271">
        <f xml:space="preserve"> SUM( N24:R24 )</f>
        <v>0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0</v>
      </c>
      <c r="O24" s="264">
        <f xml:space="preserve"> O22 * O23 * ( 1 + $F$19 ) ^ ( $H$22 - O21 )</f>
        <v>0</v>
      </c>
      <c r="P24" s="264">
        <f t="shared" si="4"/>
        <v>0</v>
      </c>
      <c r="Q24" s="264">
        <f t="shared" si="4"/>
        <v>0</v>
      </c>
      <c r="R24" s="264">
        <f t="shared" si="4"/>
        <v>0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3.8">
      <c r="A26" s="39" t="s">
        <v>123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160" zoomScaleNormal="160" workbookViewId="0">
      <selection activeCell="F5" sqref="F5"/>
    </sheetView>
  </sheetViews>
  <sheetFormatPr defaultColWidth="0" defaultRowHeight="13.8" zeroHeight="1"/>
  <cols>
    <col min="1" max="4" width="1.09765625" customWidth="1"/>
    <col min="5" max="5" width="92.09765625" customWidth="1"/>
    <col min="6" max="6" width="9.59765625" bestFit="1" customWidth="1"/>
    <col min="7" max="7" width="12.69921875" customWidth="1"/>
    <col min="8" max="8" width="11.59765625" customWidth="1"/>
    <col min="9" max="9" width="2.3984375" hidden="1"/>
    <col min="10" max="16382" width="8.8984375" hidden="1"/>
    <col min="16383" max="16384" width="2.5" hidden="1"/>
  </cols>
  <sheetData>
    <row r="1" spans="1:8" ht="28.2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100</v>
      </c>
      <c r="G2" s="11" t="s">
        <v>101</v>
      </c>
      <c r="H2" s="56" t="s">
        <v>124</v>
      </c>
    </row>
    <row r="3" spans="1:8">
      <c r="D3" s="29" t="s">
        <v>125</v>
      </c>
    </row>
    <row r="4" spans="1:8">
      <c r="D4" s="29"/>
    </row>
    <row r="5" spans="1:8" ht="14.7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Water!H$24</f>
        <v>10.355805732436682</v>
      </c>
      <c r="G5" s="269" t="str">
        <f xml:space="preserve"> Water!G$24</f>
        <v>£m</v>
      </c>
      <c r="H5" s="258">
        <f xml:space="preserve"> Water!H$24</f>
        <v>10.355805732436682</v>
      </c>
    </row>
    <row r="6" spans="1:8"/>
    <row r="7" spans="1:8">
      <c r="D7" s="29" t="s">
        <v>172</v>
      </c>
    </row>
    <row r="8" spans="1:8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0</v>
      </c>
    </row>
    <row r="10" spans="1:8">
      <c r="E10" s="236"/>
    </row>
    <row r="11" spans="1:8">
      <c r="A11" s="39" t="s">
        <v>123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e0e5cfab-624c-4e44-8ff4-7cd112c8ab77" ContentTypeId="0x010100573134B1BDBFC74F8C2DBF70E4CDEAD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573134B1BDBFC74F8C2DBF70E4CDEAD400B6C60A98D7FF384B92CB64E5C0E09CD0" ma:contentTypeVersion="89" ma:contentTypeDescription="Create a new document" ma:contentTypeScope="" ma:versionID="a9e792b838850193eba3925b8394f692">
  <xsd:schema xmlns:xsd="http://www.w3.org/2001/XMLSchema" xmlns:xs="http://www.w3.org/2001/XMLSchema" xmlns:p="http://schemas.microsoft.com/office/2006/metadata/properties" xmlns:ns1="http://schemas.microsoft.com/sharepoint/v3" xmlns:ns2="7041854e-4853-44f9-9e63-23b7acad5461" targetNamespace="http://schemas.microsoft.com/office/2006/metadata/properties" ma:root="true" ma:fieldsID="51f123136cf5e0d5838f85e7bf4e3dd7" ns1:_="" ns2:_="">
    <xsd:import namespace="http://schemas.microsoft.com/sharepoint/v3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e9d4f963f4c420b8d2b35d038476850" minOccurs="0"/>
                <xsd:element ref="ns2:a9250910d34f4f6d82af870f608babb6" minOccurs="0"/>
                <xsd:element ref="ns2:da4e9ae56afa494a84f353054bd212ec" minOccurs="0"/>
                <xsd:element ref="ns2:j7c77f2a1a924badb0d621542422dc19" minOccurs="0"/>
                <xsd:element ref="ns2:b20f10deb29d4945907115b7b62c5b70" minOccurs="0"/>
                <xsd:element ref="ns2:f8aa492165544285b4c7fe9d1b6ad82c" minOccurs="0"/>
                <xsd:element ref="ns2:j014a7bd3fd34d828fc493e84f684b49" minOccurs="0"/>
                <xsd:element ref="ns2:b2faa34e97554b63aaaf45270201a270" minOccurs="0"/>
                <xsd:element ref="ns2:m279c8e365374608a4eb2bb657f838c2" minOccurs="0"/>
                <xsd:element ref="ns2:b128efbe498d4e38a73555a2e7be12ea" minOccurs="0"/>
                <xsd:element ref="ns1:RelatedItems" minOccurs="0"/>
                <xsd:element ref="ns2:Follow-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0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da52b04-469a-4e7f-bcdd-dd5059019484}" ma:internalName="TaxCatchAll" ma:showField="CatchAllData" ma:web="11354919-975d-48ee-8859-4dc7ad3be7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da52b04-469a-4e7f-bcdd-dd5059019484}" ma:internalName="TaxCatchAllLabel" ma:readOnly="true" ma:showField="CatchAllDataLabel" ma:web="11354919-975d-48ee-8859-4dc7ad3be7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9d4f963f4c420b8d2b35d038476850" ma:index="10" ma:taxonomy="true" ma:internalName="oe9d4f963f4c420b8d2b35d038476850" ma:taxonomyFieldName="Project_x0020_Code" ma:displayName="Project Code" ma:readOnly="false" ma:default="" ma:fieldId="{8e9d4f96-3f4c-420b-8d2b-35d038476850}" ma:sspId="e0e5cfab-624c-4e44-8ff4-7cd112c8ab77" ma:termSetId="bc23a541-aea4-4435-a073-083f538ddd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250910d34f4f6d82af870f608babb6" ma:index="12" nillable="true" ma:taxonomy="true" ma:internalName="a9250910d34f4f6d82af870f608babb6" ma:taxonomyFieldName="Stakeholder" ma:displayName="Stakeholder" ma:default="" ma:fieldId="{a9250910-d34f-4f6d-82af-870f608babb6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4e9ae56afa494a84f353054bd212ec" ma:index="14" ma:taxonomy="true" ma:internalName="da4e9ae56afa494a84f353054bd212ec" ma:taxonomyFieldName="Security_x0020_Classification" ma:displayName="Security Classification" ma:readOnly="false" ma:default="21;#OFFICIAL|c2540f30-f875-494b-a43f-ebfb5017a6ad" ma:fieldId="{da4e9ae5-6afa-494a-84f3-53054bd212ec}" ma:sspId="e0e5cfab-624c-4e44-8ff4-7cd112c8ab77" ma:termSetId="7ee735fb-a12e-40a4-910f-35c1a693a5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c77f2a1a924badb0d621542422dc19" ma:index="16" nillable="true" ma:taxonomy="true" ma:internalName="j7c77f2a1a924badb0d621542422dc19" ma:taxonomyFieldName="Meeting" ma:displayName="Meeting" ma:default="" ma:fieldId="{37c77f2a-1a92-4bad-b0d6-21542422dc19}" ma:sspId="e0e5cfab-624c-4e44-8ff4-7cd112c8ab77" ma:termSetId="97d639f9-b377-4b4b-8e24-8a2b6f8acf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f10deb29d4945907115b7b62c5b70" ma:index="18" nillable="true" ma:taxonomy="true" ma:internalName="b20f10deb29d4945907115b7b62c5b70" ma:taxonomyFieldName="Collection" ma:displayName="Collection" ma:default="" ma:fieldId="{b20f10de-b29d-4945-9071-15b7b62c5b70}" ma:sspId="e0e5cfab-624c-4e44-8ff4-7cd112c8ab77" ma:termSetId="c92d14f4-1e6e-460e-8790-d6638fa0f1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a492165544285b4c7fe9d1b6ad82c" ma:index="20" nillable="true" ma:taxonomy="true" ma:internalName="f8aa492165544285b4c7fe9d1b6ad82c" ma:taxonomyFieldName="Stakeholder_x0020_2" ma:displayName="Stakeholder 2" ma:default="" ma:fieldId="{f8aa4921-6554-4285-b4c7-fe9d1b6ad82c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14a7bd3fd34d828fc493e84f684b49" ma:index="22" nillable="true" ma:taxonomy="true" ma:internalName="j014a7bd3fd34d828fc493e84f684b49" ma:taxonomyFieldName="Stakeholder_x0020_3" ma:displayName="Stakeholder 3" ma:default="" ma:fieldId="{3014a7bd-3fd3-4d82-8fc4-93e84f684b49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faa34e97554b63aaaf45270201a270" ma:index="24" nillable="true" ma:taxonomy="true" ma:internalName="b2faa34e97554b63aaaf45270201a270" ma:taxonomyFieldName="Stakeholder_x0020_4" ma:displayName="Stakeholder 4" ma:default="" ma:fieldId="{b2faa34e-9755-4b63-aaaf-45270201a270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79c8e365374608a4eb2bb657f838c2" ma:index="26" nillable="true" ma:taxonomy="true" ma:internalName="m279c8e365374608a4eb2bb657f838c2" ma:taxonomyFieldName="Stakeholder_x0020_5" ma:displayName="Stakeholder 5" ma:default="" ma:fieldId="{6279c8e3-6537-4608-a4eb-2bb657f838c2}" ma:sspId="e0e5cfab-624c-4e44-8ff4-7cd112c8ab77" ma:termSetId="ee0aaf81-6a8b-43d1-b9fc-ec03981ff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28efbe498d4e38a73555a2e7be12ea" ma:index="28" nillable="true" ma:taxonomy="true" ma:internalName="b128efbe498d4e38a73555a2e7be12ea" ma:taxonomyFieldName="Hierarchy" ma:displayName="Hierarchy" ma:readOnly="false" ma:default="" ma:fieldId="{b128efbe-498d-4e38-a735-55a2e7be12ea}" ma:taxonomyMulti="true" ma:sspId="e0e5cfab-624c-4e44-8ff4-7cd112c8ab77" ma:termSetId="810f28d6-fc1d-4797-8929-b08781167f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ollow-up" ma:index="31" nillable="true" ma:displayName="Priority Flag" ma:default="0" ma:internalName="Follow_x002d_up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low-up xmlns="7041854e-4853-44f9-9e63-23b7acad5461">false</Follow-up>
    <j7c77f2a1a924badb0d621542422dc19 xmlns="7041854e-4853-44f9-9e63-23b7acad5461">
      <Terms xmlns="http://schemas.microsoft.com/office/infopath/2007/PartnerControls"/>
    </j7c77f2a1a924badb0d621542422dc19>
    <b128efbe498d4e38a73555a2e7be12ea xmlns="7041854e-4853-44f9-9e63-23b7acad5461">
      <Terms xmlns="http://schemas.microsoft.com/office/infopath/2007/PartnerControls"/>
    </b128efbe498d4e38a73555a2e7be12ea>
    <m279c8e365374608a4eb2bb657f838c2 xmlns="7041854e-4853-44f9-9e63-23b7acad5461">
      <Terms xmlns="http://schemas.microsoft.com/office/infopath/2007/PartnerControls"/>
    </m279c8e365374608a4eb2bb657f838c2>
    <a9250910d34f4f6d82af870f608babb6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 companies (WaSCs)</TermName>
          <TermId xmlns="http://schemas.microsoft.com/office/infopath/2007/PartnerControls">1f450446-47d1-4fe9-8d64-c249a3be1897</TermId>
        </TermInfo>
      </Terms>
    </a9250910d34f4f6d82af870f608babb6>
    <oe9d4f963f4c420b8d2b35d038476850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Company performance monitoring ＆ engagement</TermName>
          <TermId xmlns="http://schemas.microsoft.com/office/infopath/2007/PartnerControls">3cbb2248-aeb0-4f5e-8833-d72f52afb8f0</TermId>
        </TermInfo>
      </Terms>
    </oe9d4f963f4c420b8d2b35d038476850>
    <f8aa492165544285b4c7fe9d1b6ad82c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only companies (WoCs)</TermName>
          <TermId xmlns="http://schemas.microsoft.com/office/infopath/2007/PartnerControls">91175171-5b11-464a-af37-f57338f7bff6</TermId>
        </TermInfo>
      </Terms>
    </f8aa492165544285b4c7fe9d1b6ad82c>
    <TaxCatchAll xmlns="7041854e-4853-44f9-9e63-23b7acad5461">
      <Value>1896</Value>
      <Value>334</Value>
      <Value>25</Value>
      <Value>21</Value>
    </TaxCatchAll>
    <b20f10deb29d4945907115b7b62c5b70 xmlns="7041854e-4853-44f9-9e63-23b7acad5461">
      <Terms xmlns="http://schemas.microsoft.com/office/infopath/2007/PartnerControls"/>
    </b20f10deb29d4945907115b7b62c5b70>
    <j014a7bd3fd34d828fc493e84f684b49 xmlns="7041854e-4853-44f9-9e63-23b7acad5461">
      <Terms xmlns="http://schemas.microsoft.com/office/infopath/2007/PartnerControls"/>
    </j014a7bd3fd34d828fc493e84f684b49>
    <b2faa34e97554b63aaaf45270201a270 xmlns="7041854e-4853-44f9-9e63-23b7acad5461">
      <Terms xmlns="http://schemas.microsoft.com/office/infopath/2007/PartnerControls"/>
    </b2faa34e97554b63aaaf45270201a270>
    <da4e9ae56afa494a84f353054bd212ec xmlns="7041854e-4853-44f9-9e63-23b7acad5461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c2540f30-f875-494b-a43f-ebfb5017a6ad</TermId>
        </TermInfo>
      </Terms>
    </da4e9ae56afa494a84f353054bd212ec>
    <RelatedItem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21E72D-4A1E-4FA1-8BA6-8A7E2A746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9E243-B343-4D5A-96AE-A28685DA7C6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841FD35-2024-4960-8010-8FE427E29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C4E2E4-E277-4FED-A1B6-AEFD61362D9A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041854e-4853-44f9-9e63-23b7acad54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</vt:lpstr>
      <vt:lpstr>Map &amp; Key</vt:lpstr>
      <vt:lpstr>InpCol</vt:lpstr>
      <vt:lpstr>InpRows</vt:lpstr>
      <vt:lpstr>Time</vt:lpstr>
      <vt:lpstr>Water</vt:lpstr>
      <vt:lpstr>Wastewater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2020-02-28T16:27:55Z</dcterms:created>
  <dcterms:modified xsi:type="dcterms:W3CDTF">2023-09-28T10:42:03Z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0x010100573134B1BDBFC74F8C2DBF70E4CDEAD400B6C60A98D7FF384B92CB64E5C0E09CD0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</Properties>
</file>